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Доходи" sheetId="1" r:id="rId1"/>
  </sheets>
  <definedNames>
    <definedName name="__xlnm.Print_Titles_1">Доходи!#REF!</definedName>
    <definedName name="Print_Titles_1">Доходи!#REF!</definedName>
    <definedName name="_xlnm.Print_Titles" localSheetId="0">Доходи!$7:$11</definedName>
  </definedNames>
  <calcPr calcId="152511" fullCalcOnLoad="1"/>
</workbook>
</file>

<file path=xl/calcChain.xml><?xml version="1.0" encoding="utf-8"?>
<calcChain xmlns="http://schemas.openxmlformats.org/spreadsheetml/2006/main">
  <c r="N94" i="1"/>
  <c r="N98"/>
  <c r="N99"/>
  <c r="N100"/>
  <c r="L98"/>
  <c r="L99"/>
  <c r="L100"/>
  <c r="M27"/>
  <c r="M26"/>
  <c r="L27"/>
  <c r="L26"/>
  <c r="M111"/>
  <c r="M112"/>
  <c r="L111"/>
  <c r="L112"/>
  <c r="F111"/>
  <c r="E103"/>
  <c r="J27"/>
  <c r="M109"/>
  <c r="F107"/>
  <c r="K106"/>
  <c r="K107"/>
  <c r="K116"/>
  <c r="N106"/>
  <c r="N107"/>
  <c r="H115"/>
  <c r="K115"/>
  <c r="F116"/>
  <c r="I116"/>
  <c r="F117"/>
  <c r="I117"/>
  <c r="J111"/>
  <c r="J112"/>
  <c r="J116"/>
  <c r="J117"/>
  <c r="G115"/>
  <c r="F115"/>
  <c r="I115"/>
  <c r="G106"/>
  <c r="G103"/>
  <c r="J108"/>
  <c r="C108"/>
  <c r="F108"/>
  <c r="F106"/>
  <c r="M97"/>
  <c r="M80"/>
  <c r="F80"/>
  <c r="J80"/>
  <c r="G77"/>
  <c r="F77"/>
  <c r="F79"/>
  <c r="J79"/>
  <c r="G66"/>
  <c r="J68"/>
  <c r="F68"/>
  <c r="C68"/>
  <c r="M39"/>
  <c r="C79"/>
  <c r="C107"/>
  <c r="C109"/>
  <c r="C110"/>
  <c r="D106"/>
  <c r="C111"/>
  <c r="I111"/>
  <c r="C112"/>
  <c r="I112"/>
  <c r="D41"/>
  <c r="D77"/>
  <c r="C80"/>
  <c r="C38"/>
  <c r="C39"/>
  <c r="C40"/>
  <c r="C42"/>
  <c r="C43"/>
  <c r="C44"/>
  <c r="C45"/>
  <c r="C41"/>
  <c r="D26"/>
  <c r="C26"/>
  <c r="I26"/>
  <c r="C27"/>
  <c r="I27"/>
  <c r="J105"/>
  <c r="D15"/>
  <c r="G15"/>
  <c r="F15"/>
  <c r="C16"/>
  <c r="F16"/>
  <c r="I16"/>
  <c r="J16"/>
  <c r="M16"/>
  <c r="C17"/>
  <c r="F17"/>
  <c r="J17"/>
  <c r="M17"/>
  <c r="C18"/>
  <c r="F18"/>
  <c r="J18"/>
  <c r="M18"/>
  <c r="C19"/>
  <c r="F19"/>
  <c r="L19"/>
  <c r="J19"/>
  <c r="M19"/>
  <c r="C20"/>
  <c r="F20"/>
  <c r="J20"/>
  <c r="M20"/>
  <c r="D21"/>
  <c r="G21"/>
  <c r="C22"/>
  <c r="F22"/>
  <c r="I22"/>
  <c r="J22"/>
  <c r="M22"/>
  <c r="D24"/>
  <c r="C24"/>
  <c r="G24"/>
  <c r="C25"/>
  <c r="F25"/>
  <c r="J25"/>
  <c r="M25"/>
  <c r="D29"/>
  <c r="C29"/>
  <c r="G29"/>
  <c r="C30"/>
  <c r="F30"/>
  <c r="L30"/>
  <c r="J30"/>
  <c r="M30"/>
  <c r="D31"/>
  <c r="C31"/>
  <c r="G31"/>
  <c r="M31"/>
  <c r="C32"/>
  <c r="F32"/>
  <c r="I32"/>
  <c r="J32"/>
  <c r="M32"/>
  <c r="C33"/>
  <c r="F33"/>
  <c r="J33"/>
  <c r="M33"/>
  <c r="D36"/>
  <c r="D35"/>
  <c r="G36"/>
  <c r="C37"/>
  <c r="F37"/>
  <c r="I37"/>
  <c r="J37"/>
  <c r="M37"/>
  <c r="F38"/>
  <c r="J38"/>
  <c r="M38"/>
  <c r="F39"/>
  <c r="J39"/>
  <c r="F40"/>
  <c r="L40"/>
  <c r="J40"/>
  <c r="M40"/>
  <c r="G41"/>
  <c r="F42"/>
  <c r="L42"/>
  <c r="J42"/>
  <c r="M42"/>
  <c r="F43"/>
  <c r="J43"/>
  <c r="M43"/>
  <c r="F44"/>
  <c r="J44"/>
  <c r="M44"/>
  <c r="F45"/>
  <c r="J45"/>
  <c r="M45"/>
  <c r="C46"/>
  <c r="F46"/>
  <c r="J46"/>
  <c r="D47"/>
  <c r="C47"/>
  <c r="G47"/>
  <c r="C48"/>
  <c r="F48"/>
  <c r="J48"/>
  <c r="M48"/>
  <c r="C49"/>
  <c r="F49"/>
  <c r="I49"/>
  <c r="J49"/>
  <c r="M49"/>
  <c r="D50"/>
  <c r="G50"/>
  <c r="F50"/>
  <c r="C51"/>
  <c r="F51"/>
  <c r="J51"/>
  <c r="M51"/>
  <c r="C52"/>
  <c r="F52"/>
  <c r="I52"/>
  <c r="J52"/>
  <c r="M52"/>
  <c r="D53"/>
  <c r="C53"/>
  <c r="G53"/>
  <c r="F53"/>
  <c r="C54"/>
  <c r="F54"/>
  <c r="J54"/>
  <c r="M54"/>
  <c r="C55"/>
  <c r="F55"/>
  <c r="J55"/>
  <c r="M55"/>
  <c r="C56"/>
  <c r="F56"/>
  <c r="J56"/>
  <c r="M56"/>
  <c r="E58"/>
  <c r="H58"/>
  <c r="H57"/>
  <c r="F57"/>
  <c r="L57"/>
  <c r="C59"/>
  <c r="F59"/>
  <c r="I59"/>
  <c r="K59"/>
  <c r="N59"/>
  <c r="C60"/>
  <c r="F60"/>
  <c r="L60"/>
  <c r="K60"/>
  <c r="N60"/>
  <c r="C61"/>
  <c r="F61"/>
  <c r="K61"/>
  <c r="N61"/>
  <c r="D64"/>
  <c r="C64"/>
  <c r="I64"/>
  <c r="G64"/>
  <c r="M64"/>
  <c r="C65"/>
  <c r="F65"/>
  <c r="J65"/>
  <c r="M65"/>
  <c r="D66"/>
  <c r="C67"/>
  <c r="F67"/>
  <c r="J67"/>
  <c r="M67"/>
  <c r="D70"/>
  <c r="C70"/>
  <c r="G70"/>
  <c r="C71"/>
  <c r="F71"/>
  <c r="J71"/>
  <c r="M71"/>
  <c r="C72"/>
  <c r="F72"/>
  <c r="J72"/>
  <c r="M72"/>
  <c r="C73"/>
  <c r="F73"/>
  <c r="J73"/>
  <c r="M73"/>
  <c r="C74"/>
  <c r="F74"/>
  <c r="J74"/>
  <c r="M74"/>
  <c r="D75"/>
  <c r="C75"/>
  <c r="G75"/>
  <c r="C76"/>
  <c r="F76"/>
  <c r="J76"/>
  <c r="M76"/>
  <c r="C78"/>
  <c r="F78"/>
  <c r="J78"/>
  <c r="M78"/>
  <c r="C81"/>
  <c r="F81"/>
  <c r="J81"/>
  <c r="M81"/>
  <c r="C82"/>
  <c r="F82"/>
  <c r="J82"/>
  <c r="M82"/>
  <c r="D84"/>
  <c r="D83"/>
  <c r="E84"/>
  <c r="E83"/>
  <c r="G84"/>
  <c r="H84"/>
  <c r="H83"/>
  <c r="N83"/>
  <c r="C85"/>
  <c r="F85"/>
  <c r="J85"/>
  <c r="M85"/>
  <c r="C86"/>
  <c r="F86"/>
  <c r="I86"/>
  <c r="K86"/>
  <c r="N86"/>
  <c r="E88"/>
  <c r="H88"/>
  <c r="C89"/>
  <c r="F89"/>
  <c r="L89"/>
  <c r="K89"/>
  <c r="N89"/>
  <c r="C90"/>
  <c r="F90"/>
  <c r="L90"/>
  <c r="K90"/>
  <c r="N90"/>
  <c r="C91"/>
  <c r="F91"/>
  <c r="K91"/>
  <c r="E92"/>
  <c r="C92"/>
  <c r="H92"/>
  <c r="F92"/>
  <c r="C93"/>
  <c r="F93"/>
  <c r="K93"/>
  <c r="N93"/>
  <c r="D94"/>
  <c r="G94"/>
  <c r="D96"/>
  <c r="J96"/>
  <c r="G96"/>
  <c r="C97"/>
  <c r="F97"/>
  <c r="J97"/>
  <c r="E98"/>
  <c r="H98"/>
  <c r="K98"/>
  <c r="E99"/>
  <c r="C99"/>
  <c r="H99"/>
  <c r="F99"/>
  <c r="I99"/>
  <c r="C100"/>
  <c r="F100"/>
  <c r="I100"/>
  <c r="K100"/>
  <c r="D104"/>
  <c r="D103"/>
  <c r="C105"/>
  <c r="I105"/>
  <c r="M105"/>
  <c r="C106"/>
  <c r="F109"/>
  <c r="L109"/>
  <c r="J109"/>
  <c r="F110"/>
  <c r="I110"/>
  <c r="J110"/>
  <c r="M110"/>
  <c r="G113"/>
  <c r="J113"/>
  <c r="F114"/>
  <c r="I114"/>
  <c r="J114"/>
  <c r="C84"/>
  <c r="M104"/>
  <c r="L49"/>
  <c r="F41"/>
  <c r="I41"/>
  <c r="C98"/>
  <c r="E94"/>
  <c r="G95"/>
  <c r="I76"/>
  <c r="F75"/>
  <c r="J75"/>
  <c r="J66"/>
  <c r="F113"/>
  <c r="I113"/>
  <c r="J64"/>
  <c r="C15"/>
  <c r="J77"/>
  <c r="M47"/>
  <c r="K84"/>
  <c r="L38"/>
  <c r="C36"/>
  <c r="F70"/>
  <c r="F66"/>
  <c r="L66"/>
  <c r="M53"/>
  <c r="G28"/>
  <c r="L15"/>
  <c r="G63"/>
  <c r="I40"/>
  <c r="I75"/>
  <c r="J31"/>
  <c r="M75"/>
  <c r="I67"/>
  <c r="L65"/>
  <c r="L56"/>
  <c r="D69"/>
  <c r="C69"/>
  <c r="J53"/>
  <c r="F64"/>
  <c r="L64"/>
  <c r="L16"/>
  <c r="C77"/>
  <c r="D23"/>
  <c r="C23"/>
  <c r="I109"/>
  <c r="C66"/>
  <c r="F31"/>
  <c r="L31"/>
  <c r="C96"/>
  <c r="M94"/>
  <c r="L93"/>
  <c r="L85"/>
  <c r="L82"/>
  <c r="I78"/>
  <c r="L76"/>
  <c r="L74"/>
  <c r="I72"/>
  <c r="I71"/>
  <c r="L67"/>
  <c r="I65"/>
  <c r="I60"/>
  <c r="I55"/>
  <c r="L52"/>
  <c r="I48"/>
  <c r="I46"/>
  <c r="I38"/>
  <c r="J94"/>
  <c r="M15"/>
  <c r="I74"/>
  <c r="M84"/>
  <c r="L48"/>
  <c r="L71"/>
  <c r="L78"/>
  <c r="I19"/>
  <c r="D95"/>
  <c r="C95"/>
  <c r="D28"/>
  <c r="C28"/>
  <c r="L97"/>
  <c r="I90"/>
  <c r="L86"/>
  <c r="I85"/>
  <c r="I82"/>
  <c r="L37"/>
  <c r="L32"/>
  <c r="I30"/>
  <c r="L22"/>
  <c r="L80"/>
  <c r="I79"/>
  <c r="F95"/>
  <c r="I97"/>
  <c r="I93"/>
  <c r="I15"/>
  <c r="L41"/>
  <c r="I44"/>
  <c r="I68"/>
  <c r="M77"/>
  <c r="C94"/>
  <c r="L75"/>
  <c r="L72"/>
  <c r="I56"/>
  <c r="L55"/>
  <c r="F28"/>
  <c r="E57"/>
  <c r="C58"/>
  <c r="I54"/>
  <c r="L54"/>
  <c r="C50"/>
  <c r="I50"/>
  <c r="J50"/>
  <c r="F47"/>
  <c r="J47"/>
  <c r="F36"/>
  <c r="G35"/>
  <c r="J36"/>
  <c r="L33"/>
  <c r="I33"/>
  <c r="J29"/>
  <c r="F29"/>
  <c r="I25"/>
  <c r="L25"/>
  <c r="G23"/>
  <c r="M24"/>
  <c r="J24"/>
  <c r="C21"/>
  <c r="J21"/>
  <c r="L18"/>
  <c r="I18"/>
  <c r="L17"/>
  <c r="I17"/>
  <c r="J41"/>
  <c r="M41"/>
  <c r="L50"/>
  <c r="M28"/>
  <c r="J15"/>
  <c r="G14"/>
  <c r="M29"/>
  <c r="D14"/>
  <c r="M50"/>
  <c r="M36"/>
  <c r="F24"/>
  <c r="L106"/>
  <c r="I106"/>
  <c r="F98"/>
  <c r="I98"/>
  <c r="H94"/>
  <c r="M96"/>
  <c r="F96"/>
  <c r="E87"/>
  <c r="C88"/>
  <c r="G83"/>
  <c r="F84"/>
  <c r="I84"/>
  <c r="J84"/>
  <c r="I73"/>
  <c r="L73"/>
  <c r="L59"/>
  <c r="I45"/>
  <c r="L45"/>
  <c r="L43"/>
  <c r="I43"/>
  <c r="I39"/>
  <c r="L39"/>
  <c r="M66"/>
  <c r="I80"/>
  <c r="L105"/>
  <c r="K99"/>
  <c r="I89"/>
  <c r="I81"/>
  <c r="L81"/>
  <c r="J70"/>
  <c r="G69"/>
  <c r="M70"/>
  <c r="L61"/>
  <c r="I61"/>
  <c r="I51"/>
  <c r="L51"/>
  <c r="L44"/>
  <c r="I42"/>
  <c r="M21"/>
  <c r="F21"/>
  <c r="L21"/>
  <c r="L20"/>
  <c r="I20"/>
  <c r="M106"/>
  <c r="J106"/>
  <c r="I108"/>
  <c r="L110"/>
  <c r="I31"/>
  <c r="J95"/>
  <c r="J28"/>
  <c r="F63"/>
  <c r="I66"/>
  <c r="M95"/>
  <c r="I21"/>
  <c r="L84"/>
  <c r="C87"/>
  <c r="E62"/>
  <c r="E101"/>
  <c r="I29"/>
  <c r="L29"/>
  <c r="I36"/>
  <c r="L36"/>
  <c r="M69"/>
  <c r="F69"/>
  <c r="J69"/>
  <c r="G62"/>
  <c r="I96"/>
  <c r="L96"/>
  <c r="K94"/>
  <c r="F94"/>
  <c r="C14"/>
  <c r="F14"/>
  <c r="I14"/>
  <c r="J14"/>
  <c r="M14"/>
  <c r="F23"/>
  <c r="M23"/>
  <c r="J23"/>
  <c r="G34"/>
  <c r="F35"/>
  <c r="C57"/>
  <c r="E13"/>
  <c r="L28"/>
  <c r="I28"/>
  <c r="L23"/>
  <c r="I23"/>
  <c r="L14"/>
  <c r="L69"/>
  <c r="I69"/>
  <c r="F34"/>
  <c r="I94"/>
  <c r="L94"/>
  <c r="I92"/>
  <c r="L92"/>
  <c r="H87"/>
  <c r="F87"/>
  <c r="L87"/>
  <c r="N92"/>
  <c r="K92"/>
  <c r="N88"/>
  <c r="F88"/>
  <c r="K88"/>
  <c r="K83"/>
  <c r="N84"/>
  <c r="K57"/>
  <c r="K58"/>
  <c r="N58"/>
  <c r="F58"/>
  <c r="H13"/>
  <c r="K87"/>
  <c r="N87"/>
  <c r="I87"/>
  <c r="N13"/>
  <c r="L58"/>
  <c r="I58"/>
  <c r="E119"/>
  <c r="E118"/>
  <c r="L95"/>
  <c r="I95"/>
  <c r="C103"/>
  <c r="D102"/>
  <c r="C102"/>
  <c r="C83"/>
  <c r="M83"/>
  <c r="J83"/>
  <c r="I53"/>
  <c r="L53"/>
  <c r="I47"/>
  <c r="L47"/>
  <c r="I77"/>
  <c r="L77"/>
  <c r="I57"/>
  <c r="H62"/>
  <c r="K13"/>
  <c r="N57"/>
  <c r="F83"/>
  <c r="L88"/>
  <c r="I88"/>
  <c r="J63"/>
  <c r="L70"/>
  <c r="I70"/>
  <c r="D34"/>
  <c r="C35"/>
  <c r="M35"/>
  <c r="J35"/>
  <c r="I24"/>
  <c r="L24"/>
  <c r="G102"/>
  <c r="M103"/>
  <c r="J103"/>
  <c r="G13"/>
  <c r="C104"/>
  <c r="J104"/>
  <c r="I91"/>
  <c r="D63"/>
  <c r="J115"/>
  <c r="J26"/>
  <c r="H103"/>
  <c r="L107"/>
  <c r="I107"/>
  <c r="N103"/>
  <c r="K103"/>
  <c r="H102"/>
  <c r="I104"/>
  <c r="L104"/>
  <c r="F103"/>
  <c r="I103"/>
  <c r="I35"/>
  <c r="L35"/>
  <c r="I83"/>
  <c r="L83"/>
  <c r="N62"/>
  <c r="F62"/>
  <c r="K62"/>
  <c r="L103"/>
  <c r="D62"/>
  <c r="M63"/>
  <c r="C63"/>
  <c r="G101"/>
  <c r="F13"/>
  <c r="J102"/>
  <c r="M102"/>
  <c r="M34"/>
  <c r="C34"/>
  <c r="D13"/>
  <c r="H101"/>
  <c r="J34"/>
  <c r="C13"/>
  <c r="D101"/>
  <c r="L13"/>
  <c r="I13"/>
  <c r="M13"/>
  <c r="I63"/>
  <c r="L63"/>
  <c r="J62"/>
  <c r="C62"/>
  <c r="M62"/>
  <c r="K102"/>
  <c r="N102"/>
  <c r="H119"/>
  <c r="K101"/>
  <c r="N101"/>
  <c r="H118"/>
  <c r="I34"/>
  <c r="L34"/>
  <c r="F102"/>
  <c r="M101"/>
  <c r="G118"/>
  <c r="G119"/>
  <c r="F101"/>
  <c r="J101"/>
  <c r="J13"/>
  <c r="I62"/>
  <c r="L62"/>
  <c r="J119"/>
  <c r="K118"/>
  <c r="N118"/>
  <c r="D119"/>
  <c r="C119"/>
  <c r="C101"/>
  <c r="I101"/>
  <c r="D118"/>
  <c r="C118"/>
  <c r="L101"/>
  <c r="M118"/>
  <c r="F118"/>
  <c r="J118"/>
  <c r="F119"/>
  <c r="I102"/>
  <c r="L102"/>
  <c r="N119"/>
  <c r="K119"/>
  <c r="L119"/>
  <c r="I119"/>
  <c r="L118"/>
  <c r="I118"/>
  <c r="M119"/>
</calcChain>
</file>

<file path=xl/sharedStrings.xml><?xml version="1.0" encoding="utf-8"?>
<sst xmlns="http://schemas.openxmlformats.org/spreadsheetml/2006/main" count="130" uniqueCount="115">
  <si>
    <t>Код</t>
  </si>
  <si>
    <t>Найменування згідно з класифікацією доходів бюджету</t>
  </si>
  <si>
    <t>Темп зростання 2018/2017, %</t>
  </si>
  <si>
    <t>Всього</t>
  </si>
  <si>
    <t>загальний фонд</t>
  </si>
  <si>
    <t>Податкові 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</si>
  <si>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</si>
  <si>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</si>
  <si>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</si>
  <si>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винагород,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</si>
  <si>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</si>
  <si>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</si>
  <si>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</si>
  <si>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</si>
  <si>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</si>
  <si>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</si>
  <si>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</si>
  <si>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</si>
  <si>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</si>
  <si>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</si>
  <si>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</si>
  <si>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</si>
  <si>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</si>
  <si>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</si>
  <si>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</si>
  <si>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</si>
  <si>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</si>
  <si>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</si>
  <si>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</si>
  <si>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</si>
  <si>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Плата за землю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</si>
  <si>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</si>
  <si>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</si>
  <si>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</si>
  <si>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</si>
  <si>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</si>
  <si>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</si>
  <si>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</si>
  <si>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Збір за місця для паркування транспортних засобів, сплачений фізичними особами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</si>
  <si>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</si>
  <si>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</si>
  <si>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</si>
  <si>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</si>
  <si>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</si>
  <si>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</si>
  <si>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</si>
  <si>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</si>
  <si>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</si>
  <si>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</si>
  <si>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</si>
  <si>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Неподаткові  надходження</t>
  </si>
  <si>
    <t>Доходи від власності та підприємницької  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</si>
  <si>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</si>
  <si>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</si>
  <si>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</si>
  <si>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 штрафи та інші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</si>
  <si>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</si>
  <si>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</si>
  <si>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</si>
  <si>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</si>
  <si>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</si>
  <si>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</si>
  <si>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</si>
  <si>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</si>
  <si>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</si>
  <si>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</si>
  <si>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</si>
  <si>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</si>
  <si>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 неподаткові 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</si>
  <si>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</si>
  <si>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</si>
  <si>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</si>
  <si>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</si>
  <si>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</si>
  <si>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</si>
  <si>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</si>
  <si>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</si>
  <si>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</si>
  <si>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</si>
  <si>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</si>
  <si>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</si>
  <si>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</si>
  <si>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</si>
  <si>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</si>
  <si>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</si>
  <si>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 трансферти</t>
  </si>
  <si>
    <t>Від органів державного управління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</si>
  <si>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</si>
  <si>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</si>
  <si>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</si>
  <si>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</si>
  <si>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</si>
  <si>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Порівняльний аналіз надходжень до бюджету Біляївської міської об'єднаної територіальної громади за І півріччя 2017-2018 років</t>
  </si>
  <si>
    <t>Фактично надійшло за  І півріччя 2017 року, грн.</t>
  </si>
  <si>
    <t>Рентна плата за спеціальне використання води</t>
  </si>
  <si>
    <t>Рентна плата за спеціальне використання води водних об`єктів місцевого значення</t>
  </si>
  <si>
    <t>Державне мито за дії, пов`язані з одержанням патентів на об`єкти права інтелектуальної власності, підтриманням їх чинності та передаванням прав їхніми власниками  </t>
  </si>
  <si>
    <t>Державне мито, не віднесене до інших категорій  </t>
  </si>
  <si>
    <t>Субвенція з інших бюджетів на виконання інвестиційних проектів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</si>
  <si>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</si>
  <si>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</si>
  <si>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</si>
  <si>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</si>
  <si>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спеціаль-ний фонд</t>
  </si>
  <si>
    <t>Разом доходів без офіційних трансфертів та інших джерел власних надходжень бюджетних установ</t>
  </si>
  <si>
    <t>Фактично надійшло за І півріччя 2018 року, грн.</t>
  </si>
  <si>
    <t>Туристичний збір, сплачений юридичними особами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</si>
  <si>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</si>
  <si>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Субвенція з державного бюджету місцевим бюджетам на формування інфраструктури об’єднаних територіальних громад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</si>
  <si>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</si>
  <si>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Дотації з державного бюджету місцевим бюджетам</t>
  </si>
  <si>
    <t>у тому числі</t>
  </si>
  <si>
    <t>у тому   числі</t>
  </si>
  <si>
    <t>(+;-) до відповідного періоду минулого року, грн.</t>
  </si>
  <si>
    <t>Субвенції  </t>
  </si>
</sst>
</file>

<file path=xl/styles.xml><?xml version="1.0" encoding="utf-8"?>
<styleSheet xmlns="http://schemas.openxmlformats.org/spreadsheetml/2006/main">
  <numFmts count="2">
    <numFmt numFmtId="172" formatCode="#,##0.00\ [$руб.-419];[Red]\-#,##0.00\ [$руб.-419]"/>
    <numFmt numFmtId="173" formatCode="0.0"/>
  </numFmts>
  <fonts count="13">
    <font>
      <sz val="10"/>
      <color indexed="8"/>
      <name val="SimSun"/>
    </font>
    <font>
      <b/>
      <i/>
      <sz val="16"/>
      <color indexed="8"/>
      <name val="SimSun"/>
    </font>
    <font>
      <b/>
      <i/>
      <u/>
      <sz val="10"/>
      <color indexed="8"/>
      <name val="SimSun"/>
    </font>
    <font>
      <sz val="10"/>
      <color indexed="8"/>
      <name val="Arial Cyr"/>
      <family val="2"/>
    </font>
    <font>
      <sz val="12"/>
      <color indexed="8"/>
      <name val="Times New Roman"/>
      <family val="1"/>
      <charset val="204"/>
    </font>
    <font>
      <sz val="12"/>
      <color indexed="8"/>
      <name val="Arial Cyr"/>
      <family val="2"/>
    </font>
    <font>
      <sz val="12"/>
      <name val="Times New Roman"/>
      <family val="1"/>
      <charset val="204"/>
    </font>
    <font>
      <sz val="12"/>
      <color indexed="8"/>
      <name val="SimSun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yr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72" fontId="2" fillId="0" borderId="0" applyBorder="0" applyProtection="0"/>
    <xf numFmtId="0" fontId="12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4" fillId="0" borderId="0" xfId="0" applyFont="1" applyAlignment="1"/>
    <xf numFmtId="3" fontId="3" fillId="0" borderId="0" xfId="0" applyNumberFormat="1" applyFont="1"/>
    <xf numFmtId="0" fontId="3" fillId="0" borderId="0" xfId="0" applyFont="1" applyAlignme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Fill="1" applyBorder="1" applyAlignment="1"/>
    <xf numFmtId="3" fontId="8" fillId="0" borderId="1" xfId="0" applyNumberFormat="1" applyFont="1" applyFill="1" applyBorder="1" applyAlignment="1">
      <alignment horizontal="right" vertical="top"/>
    </xf>
    <xf numFmtId="173" fontId="8" fillId="0" borderId="1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173" fontId="10" fillId="0" borderId="1" xfId="0" applyNumberFormat="1" applyFont="1" applyFill="1" applyBorder="1" applyAlignment="1">
      <alignment horizontal="right" vertical="top"/>
    </xf>
    <xf numFmtId="3" fontId="8" fillId="0" borderId="2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justify" wrapText="1"/>
    </xf>
    <xf numFmtId="3" fontId="8" fillId="0" borderId="1" xfId="0" applyNumberFormat="1" applyFont="1" applyFill="1" applyBorder="1"/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justify" wrapText="1"/>
    </xf>
    <xf numFmtId="0" fontId="4" fillId="0" borderId="2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horizontal="justify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73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</cellXfs>
  <cellStyles count="6">
    <cellStyle name="Heading" xfId="1"/>
    <cellStyle name="Heading1" xfId="2"/>
    <cellStyle name="Result" xfId="3"/>
    <cellStyle name="Result2" xfId="4"/>
    <cellStyle name="Обычный" xfId="0" builtinId="0"/>
    <cellStyle name="Обычный 3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3"/>
  <sheetViews>
    <sheetView tabSelected="1" zoomScale="82" zoomScaleNormal="82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15" sqref="E115"/>
    </sheetView>
  </sheetViews>
  <sheetFormatPr defaultColWidth="9.85546875" defaultRowHeight="20.25" customHeight="1"/>
  <cols>
    <col min="1" max="1" width="12" style="1" customWidth="1"/>
    <col min="2" max="2" width="77.7109375" style="1" customWidth="1"/>
    <col min="3" max="3" width="14.140625" style="1" customWidth="1"/>
    <col min="4" max="4" width="15.85546875" style="1" customWidth="1"/>
    <col min="5" max="5" width="13.7109375" style="1" customWidth="1"/>
    <col min="6" max="6" width="14.85546875" style="1" customWidth="1"/>
    <col min="7" max="7" width="15.85546875" style="1" customWidth="1"/>
    <col min="8" max="8" width="10.5703125" style="1" customWidth="1"/>
    <col min="9" max="9" width="14.42578125" style="1" customWidth="1"/>
    <col min="10" max="10" width="14.85546875" style="1" customWidth="1"/>
    <col min="11" max="11" width="14.5703125" style="1" customWidth="1"/>
    <col min="12" max="12" width="10" style="1" customWidth="1"/>
    <col min="13" max="13" width="13.28515625" style="1" customWidth="1"/>
    <col min="14" max="14" width="11" style="1" customWidth="1"/>
    <col min="15" max="15" width="15.140625" style="1" customWidth="1"/>
    <col min="16" max="16" width="20.85546875" style="1" customWidth="1"/>
    <col min="17" max="17" width="15.42578125" style="1" customWidth="1"/>
    <col min="18" max="18" width="15.5703125" style="1" customWidth="1"/>
    <col min="19" max="16384" width="9.85546875" style="1"/>
  </cols>
  <sheetData>
    <row r="1" spans="1:21" ht="15.75" customHeight="1">
      <c r="A1" s="2"/>
      <c r="B1" s="2"/>
      <c r="C1" s="3"/>
      <c r="D1" s="3"/>
      <c r="E1" s="3"/>
      <c r="F1" s="4"/>
      <c r="G1" s="5"/>
      <c r="H1" s="5"/>
      <c r="I1" s="3"/>
      <c r="J1" s="61"/>
      <c r="K1" s="61"/>
      <c r="L1" s="61"/>
      <c r="M1" s="61"/>
      <c r="N1" s="61"/>
      <c r="O1" s="61"/>
      <c r="Q1" s="16"/>
      <c r="R1" s="16"/>
    </row>
    <row r="2" spans="1:21" ht="15.75" customHeight="1">
      <c r="A2" s="2"/>
      <c r="B2" s="2"/>
      <c r="C2" s="3"/>
      <c r="D2" s="3"/>
      <c r="E2" s="3"/>
      <c r="F2" s="4"/>
      <c r="G2" s="5"/>
      <c r="H2" s="5"/>
      <c r="I2" s="3"/>
      <c r="J2" s="19"/>
      <c r="K2" s="19"/>
      <c r="L2" s="19"/>
      <c r="M2" s="19"/>
      <c r="N2" s="19"/>
      <c r="O2" s="19"/>
      <c r="Q2" s="16"/>
      <c r="R2" s="16"/>
      <c r="S2" s="6"/>
      <c r="T2" s="6"/>
      <c r="U2" s="6"/>
    </row>
    <row r="3" spans="1:21" ht="15.75" customHeight="1">
      <c r="A3" s="2"/>
      <c r="B3" s="2"/>
      <c r="C3" s="3"/>
      <c r="D3" s="3"/>
      <c r="E3" s="3"/>
      <c r="F3" s="4"/>
      <c r="G3" s="5"/>
      <c r="H3" s="5"/>
      <c r="I3" s="3"/>
      <c r="J3" s="20"/>
      <c r="K3" s="20"/>
      <c r="M3" s="20"/>
      <c r="N3" s="20"/>
      <c r="O3" s="20"/>
      <c r="P3" s="20"/>
      <c r="Q3" s="16"/>
      <c r="R3" s="16"/>
      <c r="S3" s="6"/>
      <c r="T3" s="6"/>
      <c r="U3" s="6"/>
    </row>
    <row r="4" spans="1:21" ht="15.75" customHeight="1">
      <c r="A4" s="2"/>
      <c r="B4" s="2"/>
      <c r="C4" s="3"/>
      <c r="D4" s="3"/>
      <c r="E4" s="3"/>
      <c r="F4" s="4"/>
      <c r="G4" s="5"/>
      <c r="H4" s="5"/>
      <c r="I4" s="3"/>
      <c r="J4" s="3"/>
      <c r="K4" s="3"/>
      <c r="L4" s="14"/>
      <c r="M4" s="17"/>
      <c r="N4" s="18"/>
      <c r="O4" s="58"/>
      <c r="P4" s="58"/>
      <c r="Q4" s="58"/>
      <c r="R4" s="58"/>
      <c r="S4" s="6"/>
      <c r="T4" s="6"/>
      <c r="U4" s="6"/>
    </row>
    <row r="5" spans="1:21" ht="31.5" customHeight="1">
      <c r="A5" s="59" t="s">
        <v>92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 ht="16.149999999999999" customHeight="1">
      <c r="A6" s="7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5"/>
      <c r="Q6" s="5"/>
      <c r="R6" s="5"/>
    </row>
    <row r="7" spans="1:21" s="5" customFormat="1" ht="36" customHeight="1">
      <c r="A7" s="55" t="s">
        <v>0</v>
      </c>
      <c r="B7" s="55" t="s">
        <v>1</v>
      </c>
      <c r="C7" s="55" t="s">
        <v>93</v>
      </c>
      <c r="D7" s="55"/>
      <c r="E7" s="55"/>
      <c r="F7" s="55" t="s">
        <v>105</v>
      </c>
      <c r="G7" s="55"/>
      <c r="H7" s="55"/>
      <c r="I7" s="55" t="s">
        <v>113</v>
      </c>
      <c r="J7" s="55"/>
      <c r="K7" s="55"/>
      <c r="L7" s="55" t="s">
        <v>2</v>
      </c>
      <c r="M7" s="55"/>
      <c r="N7" s="55"/>
    </row>
    <row r="8" spans="1:21" s="5" customFormat="1" ht="20.45" customHeight="1">
      <c r="A8" s="55"/>
      <c r="B8" s="55"/>
      <c r="C8" s="55" t="s">
        <v>3</v>
      </c>
      <c r="D8" s="56" t="s">
        <v>111</v>
      </c>
      <c r="E8" s="56"/>
      <c r="F8" s="55" t="s">
        <v>3</v>
      </c>
      <c r="G8" s="56" t="s">
        <v>112</v>
      </c>
      <c r="H8" s="56"/>
      <c r="I8" s="55" t="s">
        <v>3</v>
      </c>
      <c r="J8" s="56" t="s">
        <v>112</v>
      </c>
      <c r="K8" s="56"/>
      <c r="L8" s="55" t="s">
        <v>3</v>
      </c>
      <c r="M8" s="56" t="s">
        <v>112</v>
      </c>
      <c r="N8" s="56"/>
    </row>
    <row r="9" spans="1:21" s="5" customFormat="1" ht="17.25" customHeight="1">
      <c r="A9" s="55"/>
      <c r="B9" s="55"/>
      <c r="C9" s="55"/>
      <c r="D9" s="57" t="s">
        <v>4</v>
      </c>
      <c r="E9" s="57" t="s">
        <v>103</v>
      </c>
      <c r="F9" s="55"/>
      <c r="G9" s="57" t="s">
        <v>4</v>
      </c>
      <c r="H9" s="57" t="s">
        <v>103</v>
      </c>
      <c r="I9" s="55"/>
      <c r="J9" s="57" t="s">
        <v>4</v>
      </c>
      <c r="K9" s="57" t="s">
        <v>103</v>
      </c>
      <c r="L9" s="55"/>
      <c r="M9" s="57" t="s">
        <v>4</v>
      </c>
      <c r="N9" s="57" t="s">
        <v>103</v>
      </c>
    </row>
    <row r="10" spans="1:21" s="5" customFormat="1" ht="22.5" customHeight="1">
      <c r="A10" s="55"/>
      <c r="B10" s="55"/>
      <c r="C10" s="55"/>
      <c r="D10" s="57"/>
      <c r="E10" s="57"/>
      <c r="F10" s="55"/>
      <c r="G10" s="57"/>
      <c r="H10" s="57"/>
      <c r="I10" s="55"/>
      <c r="J10" s="57"/>
      <c r="K10" s="57"/>
      <c r="L10" s="55"/>
      <c r="M10" s="57"/>
      <c r="N10" s="57"/>
    </row>
    <row r="11" spans="1:21" s="5" customFormat="1" ht="36.75" customHeight="1">
      <c r="A11" s="55"/>
      <c r="B11" s="55"/>
      <c r="C11" s="55"/>
      <c r="D11" s="57"/>
      <c r="E11" s="57"/>
      <c r="F11" s="55"/>
      <c r="G11" s="57"/>
      <c r="H11" s="57"/>
      <c r="I11" s="55"/>
      <c r="J11" s="57"/>
      <c r="K11" s="57"/>
      <c r="L11" s="55"/>
      <c r="M11" s="57"/>
      <c r="N11" s="57"/>
    </row>
    <row r="12" spans="1:21" s="5" customFormat="1" ht="15.75" customHeight="1">
      <c r="A12" s="8">
        <v>1</v>
      </c>
      <c r="B12" s="8">
        <v>2</v>
      </c>
      <c r="C12" s="9">
        <v>3</v>
      </c>
      <c r="D12" s="9">
        <v>4</v>
      </c>
      <c r="E12" s="8">
        <v>5</v>
      </c>
      <c r="F12" s="10">
        <v>6</v>
      </c>
      <c r="G12" s="10">
        <v>7</v>
      </c>
      <c r="H12" s="10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</row>
    <row r="13" spans="1:21" s="5" customFormat="1" ht="16.5" customHeight="1">
      <c r="A13" s="28">
        <v>10000000</v>
      </c>
      <c r="B13" s="29" t="s">
        <v>5</v>
      </c>
      <c r="C13" s="21">
        <f t="shared" ref="C13:C46" si="0">D13+E13</f>
        <v>24757677.899999999</v>
      </c>
      <c r="D13" s="21">
        <f>D14+D23+D28+D34+D58</f>
        <v>24744489.719999999</v>
      </c>
      <c r="E13" s="21">
        <f>E57</f>
        <v>13188.18</v>
      </c>
      <c r="F13" s="21">
        <f t="shared" ref="F13:F46" si="1">G13+H13</f>
        <v>29611527.23</v>
      </c>
      <c r="G13" s="21">
        <f>G14+G23+G28+G34</f>
        <v>29602231.25</v>
      </c>
      <c r="H13" s="21">
        <f>H14+H23+H28+H34+H58</f>
        <v>9295.98</v>
      </c>
      <c r="I13" s="21">
        <f>F13-C13</f>
        <v>4853849.3300000019</v>
      </c>
      <c r="J13" s="21">
        <f>G13-D13</f>
        <v>4857741.5300000012</v>
      </c>
      <c r="K13" s="21">
        <f>H13-E13</f>
        <v>-3892.2000000000007</v>
      </c>
      <c r="L13" s="22">
        <f>F13/C13*100</f>
        <v>119.60543048344611</v>
      </c>
      <c r="M13" s="22">
        <f>G13/D13*100</f>
        <v>119.63160923893969</v>
      </c>
      <c r="N13" s="22">
        <f>H13/E13*100</f>
        <v>70.487209000787061</v>
      </c>
    </row>
    <row r="14" spans="1:21" s="11" customFormat="1" ht="34.5" customHeight="1">
      <c r="A14" s="29">
        <v>11000000</v>
      </c>
      <c r="B14" s="30" t="s">
        <v>6</v>
      </c>
      <c r="C14" s="21">
        <f t="shared" si="0"/>
        <v>14150144.739999998</v>
      </c>
      <c r="D14" s="21">
        <f>D15+D21</f>
        <v>14150144.739999998</v>
      </c>
      <c r="E14" s="21"/>
      <c r="F14" s="21">
        <f t="shared" si="1"/>
        <v>18188316.459999997</v>
      </c>
      <c r="G14" s="21">
        <f>G15+G21</f>
        <v>18188316.459999997</v>
      </c>
      <c r="H14" s="21"/>
      <c r="I14" s="21">
        <f t="shared" ref="I14:I56" si="2">F14-C14</f>
        <v>4038171.7199999988</v>
      </c>
      <c r="J14" s="21">
        <f t="shared" ref="J14:J56" si="3">G14-D14</f>
        <v>4038171.7199999988</v>
      </c>
      <c r="K14" s="21"/>
      <c r="L14" s="22">
        <f t="shared" ref="L14:L39" si="4">F14/C14*100</f>
        <v>128.53802412765992</v>
      </c>
      <c r="M14" s="22">
        <f t="shared" ref="M14:M39" si="5">G14/D14*100</f>
        <v>128.53802412765992</v>
      </c>
      <c r="N14" s="22"/>
    </row>
    <row r="15" spans="1:21" s="11" customFormat="1" ht="18" customHeight="1">
      <c r="A15" s="29">
        <v>11010000</v>
      </c>
      <c r="B15" s="30" t="s">
        <v>7</v>
      </c>
      <c r="C15" s="21">
        <f t="shared" si="0"/>
        <v>14143096.739999998</v>
      </c>
      <c r="D15" s="21">
        <f>D16+D17+D18+D19+D20</f>
        <v>14143096.739999998</v>
      </c>
      <c r="E15" s="21"/>
      <c r="F15" s="21">
        <f t="shared" si="1"/>
        <v>18164412.459999997</v>
      </c>
      <c r="G15" s="21">
        <f>G16+G17+G18+G19+G20</f>
        <v>18164412.459999997</v>
      </c>
      <c r="H15" s="21"/>
      <c r="I15" s="21">
        <f t="shared" si="2"/>
        <v>4021315.7199999988</v>
      </c>
      <c r="J15" s="21">
        <f t="shared" si="3"/>
        <v>4021315.7199999988</v>
      </c>
      <c r="K15" s="21"/>
      <c r="L15" s="22">
        <f t="shared" si="4"/>
        <v>128.43306380438432</v>
      </c>
      <c r="M15" s="22">
        <f t="shared" si="5"/>
        <v>128.43306380438432</v>
      </c>
      <c r="N15" s="22"/>
    </row>
    <row r="16" spans="1:21" s="11" customFormat="1" ht="33" customHeight="1">
      <c r="A16" s="31">
        <v>11010100</v>
      </c>
      <c r="B16" s="32" t="s">
        <v>8</v>
      </c>
      <c r="C16" s="23">
        <f t="shared" si="0"/>
        <v>13470285.93</v>
      </c>
      <c r="D16" s="23">
        <v>13470285.93</v>
      </c>
      <c r="E16" s="23"/>
      <c r="F16" s="23">
        <f t="shared" si="1"/>
        <v>16639621.109999999</v>
      </c>
      <c r="G16" s="23">
        <v>16639621.109999999</v>
      </c>
      <c r="H16" s="23"/>
      <c r="I16" s="23">
        <f t="shared" si="2"/>
        <v>3169335.1799999997</v>
      </c>
      <c r="J16" s="23">
        <f t="shared" si="3"/>
        <v>3169335.1799999997</v>
      </c>
      <c r="K16" s="23"/>
      <c r="L16" s="24">
        <f t="shared" si="4"/>
        <v>123.52834376693889</v>
      </c>
      <c r="M16" s="24">
        <f t="shared" si="5"/>
        <v>123.52834376693889</v>
      </c>
      <c r="N16" s="24"/>
    </row>
    <row r="17" spans="1:14" s="11" customFormat="1" ht="49.5" customHeight="1">
      <c r="A17" s="31">
        <v>11010200</v>
      </c>
      <c r="B17" s="32" t="s">
        <v>9</v>
      </c>
      <c r="C17" s="23">
        <f t="shared" si="0"/>
        <v>241915.85</v>
      </c>
      <c r="D17" s="23">
        <v>241915.85</v>
      </c>
      <c r="E17" s="23"/>
      <c r="F17" s="23">
        <f t="shared" si="1"/>
        <v>980220.86</v>
      </c>
      <c r="G17" s="23">
        <v>980220.86</v>
      </c>
      <c r="H17" s="23"/>
      <c r="I17" s="23">
        <f t="shared" si="2"/>
        <v>738305.01</v>
      </c>
      <c r="J17" s="23">
        <f t="shared" si="3"/>
        <v>738305.01</v>
      </c>
      <c r="K17" s="23"/>
      <c r="L17" s="24">
        <f t="shared" si="4"/>
        <v>405.19083805381086</v>
      </c>
      <c r="M17" s="24">
        <f t="shared" si="5"/>
        <v>405.19083805381086</v>
      </c>
      <c r="N17" s="24"/>
    </row>
    <row r="18" spans="1:14" s="11" customFormat="1" ht="33.75" customHeight="1">
      <c r="A18" s="31">
        <v>11010400</v>
      </c>
      <c r="B18" s="32" t="s">
        <v>10</v>
      </c>
      <c r="C18" s="23">
        <f t="shared" si="0"/>
        <v>-22013.3</v>
      </c>
      <c r="D18" s="23">
        <v>-22013.3</v>
      </c>
      <c r="E18" s="23"/>
      <c r="F18" s="23">
        <f t="shared" si="1"/>
        <v>230056.68</v>
      </c>
      <c r="G18" s="23">
        <v>230056.68</v>
      </c>
      <c r="H18" s="23"/>
      <c r="I18" s="23">
        <f t="shared" si="2"/>
        <v>252069.97999999998</v>
      </c>
      <c r="J18" s="23">
        <f t="shared" si="3"/>
        <v>252069.97999999998</v>
      </c>
      <c r="K18" s="23"/>
      <c r="L18" s="24">
        <f t="shared" si="4"/>
        <v>-1045.0803832228698</v>
      </c>
      <c r="M18" s="24">
        <f t="shared" si="5"/>
        <v>-1045.0803832228698</v>
      </c>
      <c r="N18" s="24"/>
    </row>
    <row r="19" spans="1:14" s="11" customFormat="1" ht="33.75" customHeight="1">
      <c r="A19" s="31">
        <v>11010500</v>
      </c>
      <c r="B19" s="32" t="s">
        <v>11</v>
      </c>
      <c r="C19" s="23">
        <f t="shared" si="0"/>
        <v>426654.12</v>
      </c>
      <c r="D19" s="23">
        <v>426654.12</v>
      </c>
      <c r="E19" s="23"/>
      <c r="F19" s="23">
        <f t="shared" si="1"/>
        <v>314513.81</v>
      </c>
      <c r="G19" s="23">
        <v>314513.81</v>
      </c>
      <c r="H19" s="23"/>
      <c r="I19" s="23">
        <f t="shared" si="2"/>
        <v>-112140.31</v>
      </c>
      <c r="J19" s="23">
        <f t="shared" si="3"/>
        <v>-112140.31</v>
      </c>
      <c r="K19" s="23"/>
      <c r="L19" s="24">
        <f t="shared" si="4"/>
        <v>73.716341939930174</v>
      </c>
      <c r="M19" s="24">
        <f t="shared" si="5"/>
        <v>73.716341939930174</v>
      </c>
      <c r="N19" s="24"/>
    </row>
    <row r="20" spans="1:14" s="11" customFormat="1" ht="49.5" customHeight="1">
      <c r="A20" s="31">
        <v>11010900</v>
      </c>
      <c r="B20" s="32" t="s">
        <v>12</v>
      </c>
      <c r="C20" s="23">
        <f t="shared" si="0"/>
        <v>26254.14</v>
      </c>
      <c r="D20" s="23">
        <v>26254.14</v>
      </c>
      <c r="E20" s="23"/>
      <c r="F20" s="23">
        <f t="shared" si="1"/>
        <v>0</v>
      </c>
      <c r="G20" s="23">
        <v>0</v>
      </c>
      <c r="H20" s="23"/>
      <c r="I20" s="23">
        <f t="shared" si="2"/>
        <v>-26254.14</v>
      </c>
      <c r="J20" s="23">
        <f t="shared" si="3"/>
        <v>-26254.14</v>
      </c>
      <c r="K20" s="23"/>
      <c r="L20" s="24">
        <f t="shared" si="4"/>
        <v>0</v>
      </c>
      <c r="M20" s="24">
        <f t="shared" si="5"/>
        <v>0</v>
      </c>
      <c r="N20" s="24"/>
    </row>
    <row r="21" spans="1:14" s="12" customFormat="1" ht="18" customHeight="1">
      <c r="A21" s="28">
        <v>11020000</v>
      </c>
      <c r="B21" s="30" t="s">
        <v>13</v>
      </c>
      <c r="C21" s="21">
        <f t="shared" si="0"/>
        <v>7048</v>
      </c>
      <c r="D21" s="21">
        <f>D22</f>
        <v>7048</v>
      </c>
      <c r="E21" s="21"/>
      <c r="F21" s="21">
        <f t="shared" si="1"/>
        <v>23904</v>
      </c>
      <c r="G21" s="21">
        <f>G22</f>
        <v>23904</v>
      </c>
      <c r="H21" s="21"/>
      <c r="I21" s="21">
        <f t="shared" si="2"/>
        <v>16856</v>
      </c>
      <c r="J21" s="21">
        <f t="shared" si="3"/>
        <v>16856</v>
      </c>
      <c r="K21" s="21"/>
      <c r="L21" s="22">
        <f t="shared" si="4"/>
        <v>339.1600454029512</v>
      </c>
      <c r="M21" s="22">
        <f t="shared" si="5"/>
        <v>339.1600454029512</v>
      </c>
      <c r="N21" s="22"/>
    </row>
    <row r="22" spans="1:14" s="11" customFormat="1" ht="33" customHeight="1">
      <c r="A22" s="31">
        <v>11020200</v>
      </c>
      <c r="B22" s="32" t="s">
        <v>14</v>
      </c>
      <c r="C22" s="23">
        <f t="shared" si="0"/>
        <v>7048</v>
      </c>
      <c r="D22" s="23">
        <v>7048</v>
      </c>
      <c r="E22" s="23"/>
      <c r="F22" s="23">
        <f t="shared" si="1"/>
        <v>23904</v>
      </c>
      <c r="G22" s="23">
        <v>23904</v>
      </c>
      <c r="H22" s="23"/>
      <c r="I22" s="23">
        <f t="shared" si="2"/>
        <v>16856</v>
      </c>
      <c r="J22" s="23">
        <f t="shared" si="3"/>
        <v>16856</v>
      </c>
      <c r="K22" s="23"/>
      <c r="L22" s="24">
        <f t="shared" si="4"/>
        <v>339.1600454029512</v>
      </c>
      <c r="M22" s="24">
        <f t="shared" si="5"/>
        <v>339.1600454029512</v>
      </c>
      <c r="N22" s="24"/>
    </row>
    <row r="23" spans="1:14" s="11" customFormat="1" ht="18" customHeight="1">
      <c r="A23" s="29">
        <v>13000000</v>
      </c>
      <c r="B23" s="30" t="s">
        <v>15</v>
      </c>
      <c r="C23" s="21">
        <f t="shared" si="0"/>
        <v>3685</v>
      </c>
      <c r="D23" s="21">
        <f>D24+D26</f>
        <v>3685</v>
      </c>
      <c r="E23" s="21"/>
      <c r="F23" s="21">
        <f t="shared" si="1"/>
        <v>1585</v>
      </c>
      <c r="G23" s="21">
        <f>G24</f>
        <v>1585</v>
      </c>
      <c r="H23" s="21"/>
      <c r="I23" s="21">
        <f t="shared" si="2"/>
        <v>-2100</v>
      </c>
      <c r="J23" s="21">
        <f t="shared" si="3"/>
        <v>-2100</v>
      </c>
      <c r="K23" s="21"/>
      <c r="L23" s="22">
        <f t="shared" si="4"/>
        <v>43.012211668928089</v>
      </c>
      <c r="M23" s="22">
        <f t="shared" si="5"/>
        <v>43.012211668928089</v>
      </c>
      <c r="N23" s="22"/>
    </row>
    <row r="24" spans="1:14" s="11" customFormat="1" ht="18" customHeight="1">
      <c r="A24" s="29">
        <v>13010000</v>
      </c>
      <c r="B24" s="30" t="s">
        <v>16</v>
      </c>
      <c r="C24" s="21">
        <f t="shared" si="0"/>
        <v>3600</v>
      </c>
      <c r="D24" s="21">
        <f>D25</f>
        <v>3600</v>
      </c>
      <c r="E24" s="21"/>
      <c r="F24" s="21">
        <f t="shared" si="1"/>
        <v>1585</v>
      </c>
      <c r="G24" s="21">
        <f>G25</f>
        <v>1585</v>
      </c>
      <c r="H24" s="21"/>
      <c r="I24" s="21">
        <f t="shared" si="2"/>
        <v>-2015</v>
      </c>
      <c r="J24" s="21">
        <f t="shared" si="3"/>
        <v>-2015</v>
      </c>
      <c r="K24" s="21"/>
      <c r="L24" s="22">
        <f t="shared" si="4"/>
        <v>44.027777777777779</v>
      </c>
      <c r="M24" s="22">
        <f t="shared" si="5"/>
        <v>44.027777777777779</v>
      </c>
      <c r="N24" s="22"/>
    </row>
    <row r="25" spans="1:14" s="11" customFormat="1" ht="50.25" customHeight="1">
      <c r="A25" s="31">
        <v>13010200</v>
      </c>
      <c r="B25" s="32" t="s">
        <v>17</v>
      </c>
      <c r="C25" s="23">
        <f t="shared" si="0"/>
        <v>3600</v>
      </c>
      <c r="D25" s="23">
        <v>3600</v>
      </c>
      <c r="E25" s="23"/>
      <c r="F25" s="23">
        <f t="shared" si="1"/>
        <v>1585</v>
      </c>
      <c r="G25" s="23">
        <v>1585</v>
      </c>
      <c r="H25" s="23"/>
      <c r="I25" s="23">
        <f t="shared" si="2"/>
        <v>-2015</v>
      </c>
      <c r="J25" s="23">
        <f t="shared" si="3"/>
        <v>-2015</v>
      </c>
      <c r="K25" s="23"/>
      <c r="L25" s="24">
        <f t="shared" si="4"/>
        <v>44.027777777777779</v>
      </c>
      <c r="M25" s="24">
        <f t="shared" si="5"/>
        <v>44.027777777777779</v>
      </c>
      <c r="N25" s="24"/>
    </row>
    <row r="26" spans="1:14" s="11" customFormat="1" ht="27" customHeight="1">
      <c r="A26" s="29">
        <v>13020000</v>
      </c>
      <c r="B26" s="30" t="s">
        <v>94</v>
      </c>
      <c r="C26" s="21">
        <f t="shared" si="0"/>
        <v>85</v>
      </c>
      <c r="D26" s="21">
        <f>D27</f>
        <v>85</v>
      </c>
      <c r="E26" s="21"/>
      <c r="F26" s="21"/>
      <c r="G26" s="21"/>
      <c r="H26" s="21"/>
      <c r="I26" s="21">
        <f t="shared" si="2"/>
        <v>-85</v>
      </c>
      <c r="J26" s="21">
        <f t="shared" si="3"/>
        <v>-85</v>
      </c>
      <c r="K26" s="21"/>
      <c r="L26" s="22">
        <f t="shared" si="4"/>
        <v>0</v>
      </c>
      <c r="M26" s="22">
        <f t="shared" si="5"/>
        <v>0</v>
      </c>
      <c r="N26" s="22"/>
    </row>
    <row r="27" spans="1:14" s="11" customFormat="1" ht="32.25" customHeight="1">
      <c r="A27" s="31">
        <v>13020200</v>
      </c>
      <c r="B27" s="32" t="s">
        <v>95</v>
      </c>
      <c r="C27" s="23">
        <f t="shared" si="0"/>
        <v>85</v>
      </c>
      <c r="D27" s="23">
        <v>85</v>
      </c>
      <c r="E27" s="23"/>
      <c r="F27" s="23"/>
      <c r="G27" s="23"/>
      <c r="H27" s="23"/>
      <c r="I27" s="23">
        <f t="shared" si="2"/>
        <v>-85</v>
      </c>
      <c r="J27" s="23">
        <f t="shared" si="3"/>
        <v>-85</v>
      </c>
      <c r="K27" s="23"/>
      <c r="L27" s="24">
        <f t="shared" si="4"/>
        <v>0</v>
      </c>
      <c r="M27" s="24">
        <f t="shared" si="5"/>
        <v>0</v>
      </c>
      <c r="N27" s="24"/>
    </row>
    <row r="28" spans="1:14" s="5" customFormat="1" ht="18" customHeight="1">
      <c r="A28" s="27">
        <v>14000000</v>
      </c>
      <c r="B28" s="33" t="s">
        <v>18</v>
      </c>
      <c r="C28" s="21">
        <f t="shared" si="0"/>
        <v>1597349.85</v>
      </c>
      <c r="D28" s="21">
        <f>D29+D31+D33</f>
        <v>1597349.85</v>
      </c>
      <c r="E28" s="21"/>
      <c r="F28" s="21">
        <f t="shared" si="1"/>
        <v>1456105.82</v>
      </c>
      <c r="G28" s="21">
        <f>G29+G31+G33</f>
        <v>1456105.82</v>
      </c>
      <c r="H28" s="21"/>
      <c r="I28" s="21">
        <f t="shared" si="2"/>
        <v>-141244.03000000003</v>
      </c>
      <c r="J28" s="21">
        <f t="shared" si="3"/>
        <v>-141244.03000000003</v>
      </c>
      <c r="K28" s="21"/>
      <c r="L28" s="22">
        <f t="shared" si="4"/>
        <v>91.157602074461025</v>
      </c>
      <c r="M28" s="22">
        <f t="shared" si="5"/>
        <v>91.157602074461025</v>
      </c>
      <c r="N28" s="22"/>
    </row>
    <row r="29" spans="1:14" s="5" customFormat="1" ht="29.25" customHeight="1">
      <c r="A29" s="27">
        <v>14020000</v>
      </c>
      <c r="B29" s="34" t="s">
        <v>19</v>
      </c>
      <c r="C29" s="21">
        <f t="shared" si="0"/>
        <v>189601.09</v>
      </c>
      <c r="D29" s="35">
        <f>D30</f>
        <v>189601.09</v>
      </c>
      <c r="E29" s="21"/>
      <c r="F29" s="21">
        <f t="shared" si="1"/>
        <v>201467.96</v>
      </c>
      <c r="G29" s="21">
        <f>G30</f>
        <v>201467.96</v>
      </c>
      <c r="H29" s="21"/>
      <c r="I29" s="21">
        <f t="shared" si="2"/>
        <v>11866.869999999995</v>
      </c>
      <c r="J29" s="21">
        <f t="shared" si="3"/>
        <v>11866.869999999995</v>
      </c>
      <c r="K29" s="21"/>
      <c r="L29" s="22">
        <f t="shared" si="4"/>
        <v>106.2588616974723</v>
      </c>
      <c r="M29" s="22">
        <f t="shared" si="5"/>
        <v>106.2588616974723</v>
      </c>
      <c r="N29" s="22"/>
    </row>
    <row r="30" spans="1:14" s="5" customFormat="1" ht="18.75" customHeight="1">
      <c r="A30" s="10">
        <v>14021900</v>
      </c>
      <c r="B30" s="36" t="s">
        <v>20</v>
      </c>
      <c r="C30" s="23">
        <f t="shared" si="0"/>
        <v>189601.09</v>
      </c>
      <c r="D30" s="23">
        <v>189601.09</v>
      </c>
      <c r="E30" s="23"/>
      <c r="F30" s="23">
        <f t="shared" si="1"/>
        <v>201467.96</v>
      </c>
      <c r="G30" s="23">
        <v>201467.96</v>
      </c>
      <c r="H30" s="23"/>
      <c r="I30" s="23">
        <f t="shared" si="2"/>
        <v>11866.869999999995</v>
      </c>
      <c r="J30" s="23">
        <f t="shared" si="3"/>
        <v>11866.869999999995</v>
      </c>
      <c r="K30" s="23"/>
      <c r="L30" s="24">
        <f t="shared" si="4"/>
        <v>106.2588616974723</v>
      </c>
      <c r="M30" s="24">
        <f t="shared" si="5"/>
        <v>106.2588616974723</v>
      </c>
      <c r="N30" s="24"/>
    </row>
    <row r="31" spans="1:14" s="5" customFormat="1" ht="31.5" customHeight="1">
      <c r="A31" s="27">
        <v>14030000</v>
      </c>
      <c r="B31" s="33" t="s">
        <v>21</v>
      </c>
      <c r="C31" s="21">
        <f t="shared" si="0"/>
        <v>717804.41</v>
      </c>
      <c r="D31" s="21">
        <f>D32</f>
        <v>717804.41</v>
      </c>
      <c r="E31" s="21"/>
      <c r="F31" s="21">
        <f t="shared" si="1"/>
        <v>751897.91</v>
      </c>
      <c r="G31" s="21">
        <f>G32</f>
        <v>751897.91</v>
      </c>
      <c r="H31" s="21"/>
      <c r="I31" s="21">
        <f t="shared" si="2"/>
        <v>34093.5</v>
      </c>
      <c r="J31" s="21">
        <f t="shared" si="3"/>
        <v>34093.5</v>
      </c>
      <c r="K31" s="21"/>
      <c r="L31" s="22">
        <f t="shared" si="4"/>
        <v>104.74969218982648</v>
      </c>
      <c r="M31" s="22">
        <f t="shared" si="5"/>
        <v>104.74969218982648</v>
      </c>
      <c r="N31" s="22"/>
    </row>
    <row r="32" spans="1:14" s="5" customFormat="1" ht="15.75" customHeight="1">
      <c r="A32" s="10">
        <v>14031900</v>
      </c>
      <c r="B32" s="36" t="s">
        <v>20</v>
      </c>
      <c r="C32" s="23">
        <f t="shared" si="0"/>
        <v>717804.41</v>
      </c>
      <c r="D32" s="23">
        <v>717804.41</v>
      </c>
      <c r="E32" s="23"/>
      <c r="F32" s="23">
        <f t="shared" si="1"/>
        <v>751897.91</v>
      </c>
      <c r="G32" s="23">
        <v>751897.91</v>
      </c>
      <c r="H32" s="23"/>
      <c r="I32" s="23">
        <f t="shared" si="2"/>
        <v>34093.5</v>
      </c>
      <c r="J32" s="23">
        <f t="shared" si="3"/>
        <v>34093.5</v>
      </c>
      <c r="K32" s="23"/>
      <c r="L32" s="24">
        <f t="shared" si="4"/>
        <v>104.74969218982648</v>
      </c>
      <c r="M32" s="24">
        <f t="shared" si="5"/>
        <v>104.74969218982648</v>
      </c>
      <c r="N32" s="24"/>
    </row>
    <row r="33" spans="1:14" s="5" customFormat="1" ht="31.5" customHeight="1">
      <c r="A33" s="27">
        <v>14040000</v>
      </c>
      <c r="B33" s="33" t="s">
        <v>22</v>
      </c>
      <c r="C33" s="21">
        <f t="shared" si="0"/>
        <v>689944.35</v>
      </c>
      <c r="D33" s="21">
        <v>689944.35</v>
      </c>
      <c r="E33" s="21"/>
      <c r="F33" s="21">
        <f t="shared" si="1"/>
        <v>502739.95</v>
      </c>
      <c r="G33" s="21">
        <v>502739.95</v>
      </c>
      <c r="H33" s="21"/>
      <c r="I33" s="21">
        <f t="shared" si="2"/>
        <v>-187204.39999999997</v>
      </c>
      <c r="J33" s="21">
        <f t="shared" si="3"/>
        <v>-187204.39999999997</v>
      </c>
      <c r="K33" s="21"/>
      <c r="L33" s="22">
        <f t="shared" si="4"/>
        <v>72.866739179761382</v>
      </c>
      <c r="M33" s="22">
        <f t="shared" si="5"/>
        <v>72.866739179761382</v>
      </c>
      <c r="N33" s="22"/>
    </row>
    <row r="34" spans="1:14" s="13" customFormat="1" ht="15.75" customHeight="1">
      <c r="A34" s="29">
        <v>18000000</v>
      </c>
      <c r="B34" s="30" t="s">
        <v>23</v>
      </c>
      <c r="C34" s="21">
        <f t="shared" si="0"/>
        <v>8993310.1300000008</v>
      </c>
      <c r="D34" s="21">
        <f>D35+D47+D53+D50</f>
        <v>8993310.1300000008</v>
      </c>
      <c r="E34" s="21"/>
      <c r="F34" s="21">
        <f t="shared" si="1"/>
        <v>9956223.9700000007</v>
      </c>
      <c r="G34" s="21">
        <f>G35+G47+G50+G53</f>
        <v>9956223.9700000007</v>
      </c>
      <c r="H34" s="21"/>
      <c r="I34" s="21">
        <f t="shared" si="2"/>
        <v>962913.83999999985</v>
      </c>
      <c r="J34" s="21">
        <f t="shared" si="3"/>
        <v>962913.83999999985</v>
      </c>
      <c r="K34" s="21"/>
      <c r="L34" s="22">
        <f t="shared" si="4"/>
        <v>110.70700138303803</v>
      </c>
      <c r="M34" s="22">
        <f t="shared" si="5"/>
        <v>110.70700138303803</v>
      </c>
      <c r="N34" s="22"/>
    </row>
    <row r="35" spans="1:14" s="13" customFormat="1" ht="15.75" customHeight="1">
      <c r="A35" s="28">
        <v>18010000</v>
      </c>
      <c r="B35" s="30" t="s">
        <v>24</v>
      </c>
      <c r="C35" s="21">
        <f t="shared" si="0"/>
        <v>5274435.93</v>
      </c>
      <c r="D35" s="21">
        <f>D36+D41</f>
        <v>5274435.93</v>
      </c>
      <c r="E35" s="21"/>
      <c r="F35" s="21">
        <f t="shared" si="1"/>
        <v>5878696.6200000001</v>
      </c>
      <c r="G35" s="21">
        <f>G36+G41+G46</f>
        <v>5878696.6200000001</v>
      </c>
      <c r="H35" s="21"/>
      <c r="I35" s="21">
        <f t="shared" si="2"/>
        <v>604260.69000000041</v>
      </c>
      <c r="J35" s="21">
        <f t="shared" si="3"/>
        <v>604260.69000000041</v>
      </c>
      <c r="K35" s="21"/>
      <c r="L35" s="22">
        <f t="shared" si="4"/>
        <v>111.45640402157659</v>
      </c>
      <c r="M35" s="22">
        <f t="shared" si="5"/>
        <v>111.45640402157659</v>
      </c>
      <c r="N35" s="22"/>
    </row>
    <row r="36" spans="1:14" s="13" customFormat="1" ht="15.75" customHeight="1">
      <c r="A36" s="28"/>
      <c r="B36" s="30" t="s">
        <v>25</v>
      </c>
      <c r="C36" s="21">
        <f t="shared" si="0"/>
        <v>373187.73</v>
      </c>
      <c r="D36" s="21">
        <f>SUM(D37:D40)</f>
        <v>373187.73</v>
      </c>
      <c r="E36" s="21"/>
      <c r="F36" s="21">
        <f t="shared" si="1"/>
        <v>584763.09</v>
      </c>
      <c r="G36" s="21">
        <f>SUM(G37:G40)</f>
        <v>584763.09</v>
      </c>
      <c r="H36" s="21"/>
      <c r="I36" s="21">
        <f t="shared" si="2"/>
        <v>211575.36</v>
      </c>
      <c r="J36" s="21">
        <f t="shared" si="3"/>
        <v>211575.36</v>
      </c>
      <c r="K36" s="21"/>
      <c r="L36" s="22">
        <f t="shared" si="4"/>
        <v>156.69408262699312</v>
      </c>
      <c r="M36" s="22">
        <f t="shared" si="5"/>
        <v>156.69408262699312</v>
      </c>
      <c r="N36" s="22"/>
    </row>
    <row r="37" spans="1:14" s="5" customFormat="1" ht="31.5" customHeight="1">
      <c r="A37" s="37">
        <v>18010100</v>
      </c>
      <c r="B37" s="32" t="s">
        <v>26</v>
      </c>
      <c r="C37" s="23">
        <f t="shared" si="0"/>
        <v>10291.57</v>
      </c>
      <c r="D37" s="23">
        <v>10291.57</v>
      </c>
      <c r="E37" s="23"/>
      <c r="F37" s="23">
        <f t="shared" si="1"/>
        <v>11522.12</v>
      </c>
      <c r="G37" s="23">
        <v>11522.12</v>
      </c>
      <c r="H37" s="23"/>
      <c r="I37" s="23">
        <f t="shared" si="2"/>
        <v>1230.5500000000011</v>
      </c>
      <c r="J37" s="23">
        <f t="shared" si="3"/>
        <v>1230.5500000000011</v>
      </c>
      <c r="K37" s="23"/>
      <c r="L37" s="24">
        <f t="shared" si="4"/>
        <v>111.95687344107847</v>
      </c>
      <c r="M37" s="24">
        <f t="shared" si="5"/>
        <v>111.95687344107847</v>
      </c>
      <c r="N37" s="22"/>
    </row>
    <row r="38" spans="1:14" s="5" customFormat="1" ht="31.5" customHeight="1">
      <c r="A38" s="37">
        <v>18010200</v>
      </c>
      <c r="B38" s="32" t="s">
        <v>27</v>
      </c>
      <c r="C38" s="23">
        <f t="shared" si="0"/>
        <v>4777.7700000000004</v>
      </c>
      <c r="D38" s="23">
        <v>4777.7700000000004</v>
      </c>
      <c r="E38" s="23"/>
      <c r="F38" s="23">
        <f t="shared" si="1"/>
        <v>8011.51</v>
      </c>
      <c r="G38" s="23">
        <v>8011.51</v>
      </c>
      <c r="H38" s="23"/>
      <c r="I38" s="23">
        <f t="shared" si="2"/>
        <v>3233.74</v>
      </c>
      <c r="J38" s="23">
        <f t="shared" si="3"/>
        <v>3233.74</v>
      </c>
      <c r="K38" s="23"/>
      <c r="L38" s="24">
        <f t="shared" si="4"/>
        <v>167.68304041425182</v>
      </c>
      <c r="M38" s="24">
        <f t="shared" si="5"/>
        <v>167.68304041425182</v>
      </c>
      <c r="N38" s="22"/>
    </row>
    <row r="39" spans="1:14" s="5" customFormat="1" ht="31.5" customHeight="1">
      <c r="A39" s="37">
        <v>18010300</v>
      </c>
      <c r="B39" s="32" t="s">
        <v>28</v>
      </c>
      <c r="C39" s="23">
        <f t="shared" si="0"/>
        <v>7600.59</v>
      </c>
      <c r="D39" s="23">
        <v>7600.59</v>
      </c>
      <c r="E39" s="23"/>
      <c r="F39" s="23">
        <f t="shared" si="1"/>
        <v>3921.74</v>
      </c>
      <c r="G39" s="23">
        <v>3921.74</v>
      </c>
      <c r="H39" s="23"/>
      <c r="I39" s="23">
        <f t="shared" si="2"/>
        <v>-3678.8500000000004</v>
      </c>
      <c r="J39" s="23">
        <f t="shared" si="3"/>
        <v>-3678.8500000000004</v>
      </c>
      <c r="K39" s="23"/>
      <c r="L39" s="24">
        <f t="shared" si="4"/>
        <v>51.597836483746647</v>
      </c>
      <c r="M39" s="24">
        <f t="shared" si="5"/>
        <v>51.597836483746647</v>
      </c>
      <c r="N39" s="22"/>
    </row>
    <row r="40" spans="1:14" s="5" customFormat="1" ht="31.5" customHeight="1">
      <c r="A40" s="37">
        <v>18010400</v>
      </c>
      <c r="B40" s="32" t="s">
        <v>29</v>
      </c>
      <c r="C40" s="23">
        <f t="shared" si="0"/>
        <v>350517.8</v>
      </c>
      <c r="D40" s="23">
        <v>350517.8</v>
      </c>
      <c r="E40" s="23"/>
      <c r="F40" s="23">
        <f t="shared" si="1"/>
        <v>561307.72</v>
      </c>
      <c r="G40" s="23">
        <v>561307.72</v>
      </c>
      <c r="H40" s="23"/>
      <c r="I40" s="23">
        <f t="shared" si="2"/>
        <v>210789.91999999998</v>
      </c>
      <c r="J40" s="23">
        <f t="shared" si="3"/>
        <v>210789.91999999998</v>
      </c>
      <c r="K40" s="23"/>
      <c r="L40" s="24">
        <f t="shared" ref="L40:M45" si="6">F40/C40*100</f>
        <v>160.13672344171965</v>
      </c>
      <c r="M40" s="24">
        <f t="shared" si="6"/>
        <v>160.13672344171965</v>
      </c>
      <c r="N40" s="22"/>
    </row>
    <row r="41" spans="1:14" s="13" customFormat="1" ht="15.75" customHeight="1">
      <c r="A41" s="28"/>
      <c r="B41" s="30" t="s">
        <v>30</v>
      </c>
      <c r="C41" s="21">
        <f t="shared" si="0"/>
        <v>4901248.2</v>
      </c>
      <c r="D41" s="21">
        <f>D42+D43+D44+D45</f>
        <v>4901248.2</v>
      </c>
      <c r="E41" s="21"/>
      <c r="F41" s="21">
        <f t="shared" si="1"/>
        <v>5279350.2</v>
      </c>
      <c r="G41" s="21">
        <f>G42+G43+G44+G45</f>
        <v>5279350.2</v>
      </c>
      <c r="H41" s="21"/>
      <c r="I41" s="21">
        <f t="shared" si="2"/>
        <v>378102</v>
      </c>
      <c r="J41" s="21">
        <f t="shared" si="3"/>
        <v>378102</v>
      </c>
      <c r="K41" s="21"/>
      <c r="L41" s="22">
        <f t="shared" si="6"/>
        <v>107.71440222105055</v>
      </c>
      <c r="M41" s="22">
        <f t="shared" si="6"/>
        <v>107.71440222105055</v>
      </c>
      <c r="N41" s="22"/>
    </row>
    <row r="42" spans="1:14" s="5" customFormat="1" ht="15.75" customHeight="1">
      <c r="A42" s="37">
        <v>18010500</v>
      </c>
      <c r="B42" s="32" t="s">
        <v>31</v>
      </c>
      <c r="C42" s="23">
        <f t="shared" si="0"/>
        <v>2341251.5499999998</v>
      </c>
      <c r="D42" s="23">
        <v>2341251.5499999998</v>
      </c>
      <c r="E42" s="23"/>
      <c r="F42" s="23">
        <f t="shared" si="1"/>
        <v>2386852.61</v>
      </c>
      <c r="G42" s="23">
        <v>2386852.61</v>
      </c>
      <c r="H42" s="23"/>
      <c r="I42" s="23">
        <f t="shared" si="2"/>
        <v>45601.060000000056</v>
      </c>
      <c r="J42" s="23">
        <f t="shared" si="3"/>
        <v>45601.060000000056</v>
      </c>
      <c r="K42" s="23"/>
      <c r="L42" s="24">
        <f t="shared" si="6"/>
        <v>101.94772150818223</v>
      </c>
      <c r="M42" s="24">
        <f t="shared" si="6"/>
        <v>101.94772150818223</v>
      </c>
      <c r="N42" s="24"/>
    </row>
    <row r="43" spans="1:14" s="5" customFormat="1" ht="15.75" customHeight="1">
      <c r="A43" s="37">
        <v>18010600</v>
      </c>
      <c r="B43" s="32" t="s">
        <v>32</v>
      </c>
      <c r="C43" s="23">
        <f t="shared" si="0"/>
        <v>1982219.36</v>
      </c>
      <c r="D43" s="23">
        <v>1982219.36</v>
      </c>
      <c r="E43" s="23"/>
      <c r="F43" s="23">
        <f t="shared" si="1"/>
        <v>2224948.35</v>
      </c>
      <c r="G43" s="23">
        <v>2224948.35</v>
      </c>
      <c r="H43" s="23"/>
      <c r="I43" s="23">
        <f t="shared" si="2"/>
        <v>242728.99</v>
      </c>
      <c r="J43" s="23">
        <f t="shared" si="3"/>
        <v>242728.99</v>
      </c>
      <c r="K43" s="23"/>
      <c r="L43" s="24">
        <f t="shared" si="6"/>
        <v>112.24531426229234</v>
      </c>
      <c r="M43" s="24">
        <f t="shared" si="6"/>
        <v>112.24531426229234</v>
      </c>
      <c r="N43" s="24"/>
    </row>
    <row r="44" spans="1:14" s="5" customFormat="1" ht="15.75" customHeight="1">
      <c r="A44" s="37">
        <v>18010700</v>
      </c>
      <c r="B44" s="32" t="s">
        <v>33</v>
      </c>
      <c r="C44" s="23">
        <f t="shared" si="0"/>
        <v>199688.97</v>
      </c>
      <c r="D44" s="23">
        <v>199688.97</v>
      </c>
      <c r="E44" s="23"/>
      <c r="F44" s="23">
        <f t="shared" si="1"/>
        <v>224207.61</v>
      </c>
      <c r="G44" s="23">
        <v>224207.61</v>
      </c>
      <c r="H44" s="23"/>
      <c r="I44" s="23">
        <f t="shared" si="2"/>
        <v>24518.639999999985</v>
      </c>
      <c r="J44" s="23">
        <f t="shared" si="3"/>
        <v>24518.639999999985</v>
      </c>
      <c r="K44" s="23"/>
      <c r="L44" s="24">
        <f t="shared" si="6"/>
        <v>112.27841477674004</v>
      </c>
      <c r="M44" s="24">
        <f t="shared" si="6"/>
        <v>112.27841477674004</v>
      </c>
      <c r="N44" s="24"/>
    </row>
    <row r="45" spans="1:14" s="5" customFormat="1" ht="15.75" customHeight="1">
      <c r="A45" s="37">
        <v>18010900</v>
      </c>
      <c r="B45" s="32" t="s">
        <v>34</v>
      </c>
      <c r="C45" s="23">
        <f t="shared" si="0"/>
        <v>378088.32</v>
      </c>
      <c r="D45" s="23">
        <v>378088.32</v>
      </c>
      <c r="E45" s="23"/>
      <c r="F45" s="23">
        <f t="shared" si="1"/>
        <v>443341.63</v>
      </c>
      <c r="G45" s="23">
        <v>443341.63</v>
      </c>
      <c r="H45" s="23"/>
      <c r="I45" s="23">
        <f t="shared" si="2"/>
        <v>65253.31</v>
      </c>
      <c r="J45" s="23">
        <f t="shared" si="3"/>
        <v>65253.31</v>
      </c>
      <c r="K45" s="23"/>
      <c r="L45" s="24">
        <f t="shared" si="6"/>
        <v>117.25874790313544</v>
      </c>
      <c r="M45" s="24">
        <f t="shared" si="6"/>
        <v>117.25874790313544</v>
      </c>
      <c r="N45" s="24"/>
    </row>
    <row r="46" spans="1:14" s="13" customFormat="1" ht="15.75" customHeight="1">
      <c r="A46" s="27">
        <v>18011100</v>
      </c>
      <c r="B46" s="33" t="s">
        <v>35</v>
      </c>
      <c r="C46" s="21">
        <f t="shared" si="0"/>
        <v>0</v>
      </c>
      <c r="D46" s="21">
        <v>0</v>
      </c>
      <c r="E46" s="21"/>
      <c r="F46" s="21">
        <f t="shared" si="1"/>
        <v>14583.33</v>
      </c>
      <c r="G46" s="21">
        <v>14583.33</v>
      </c>
      <c r="H46" s="21"/>
      <c r="I46" s="21">
        <f t="shared" si="2"/>
        <v>14583.33</v>
      </c>
      <c r="J46" s="21">
        <f t="shared" si="3"/>
        <v>14583.33</v>
      </c>
      <c r="K46" s="21"/>
      <c r="L46" s="22"/>
      <c r="M46" s="22"/>
      <c r="N46" s="22"/>
    </row>
    <row r="47" spans="1:14" s="5" customFormat="1" ht="15.75" customHeight="1">
      <c r="A47" s="28">
        <v>18020000</v>
      </c>
      <c r="B47" s="30" t="s">
        <v>36</v>
      </c>
      <c r="C47" s="21">
        <f t="shared" ref="C47:C81" si="7">D47+E47</f>
        <v>16357.96</v>
      </c>
      <c r="D47" s="21">
        <f>D48+D49</f>
        <v>16357.96</v>
      </c>
      <c r="E47" s="21"/>
      <c r="F47" s="21">
        <f t="shared" ref="F47:F81" si="8">G47+H47</f>
        <v>11392.3</v>
      </c>
      <c r="G47" s="21">
        <f>G48+G49</f>
        <v>11392.3</v>
      </c>
      <c r="H47" s="23"/>
      <c r="I47" s="21">
        <f t="shared" si="2"/>
        <v>-4965.66</v>
      </c>
      <c r="J47" s="21">
        <f t="shared" si="3"/>
        <v>-4965.66</v>
      </c>
      <c r="K47" s="21"/>
      <c r="L47" s="22">
        <f t="shared" ref="L47:L56" si="9">F47/C47*100</f>
        <v>69.643769761021545</v>
      </c>
      <c r="M47" s="22">
        <f t="shared" ref="M47:M56" si="10">G47/D47*100</f>
        <v>69.643769761021545</v>
      </c>
      <c r="N47" s="22"/>
    </row>
    <row r="48" spans="1:14" s="5" customFormat="1" ht="32.1" customHeight="1">
      <c r="A48" s="37">
        <v>18020100</v>
      </c>
      <c r="B48" s="32" t="s">
        <v>37</v>
      </c>
      <c r="C48" s="23">
        <f t="shared" si="7"/>
        <v>7465.96</v>
      </c>
      <c r="D48" s="23">
        <v>7465.96</v>
      </c>
      <c r="E48" s="23"/>
      <c r="F48" s="23">
        <f t="shared" si="8"/>
        <v>5299.2</v>
      </c>
      <c r="G48" s="23">
        <v>5299.2</v>
      </c>
      <c r="H48" s="23"/>
      <c r="I48" s="23">
        <f t="shared" si="2"/>
        <v>-2166.7600000000002</v>
      </c>
      <c r="J48" s="23">
        <f t="shared" si="3"/>
        <v>-2166.7600000000002</v>
      </c>
      <c r="K48" s="23"/>
      <c r="L48" s="24">
        <f t="shared" si="9"/>
        <v>70.978146145974534</v>
      </c>
      <c r="M48" s="24">
        <f t="shared" si="10"/>
        <v>70.978146145974534</v>
      </c>
      <c r="N48" s="24"/>
    </row>
    <row r="49" spans="1:14" s="5" customFormat="1" ht="31.5" customHeight="1">
      <c r="A49" s="37">
        <v>18020200</v>
      </c>
      <c r="B49" s="32" t="s">
        <v>38</v>
      </c>
      <c r="C49" s="23">
        <f t="shared" si="7"/>
        <v>8892</v>
      </c>
      <c r="D49" s="23">
        <v>8892</v>
      </c>
      <c r="E49" s="23"/>
      <c r="F49" s="23">
        <f t="shared" si="8"/>
        <v>6093.1</v>
      </c>
      <c r="G49" s="23">
        <v>6093.1</v>
      </c>
      <c r="H49" s="23"/>
      <c r="I49" s="23">
        <f t="shared" si="2"/>
        <v>-2798.8999999999996</v>
      </c>
      <c r="J49" s="23">
        <f t="shared" si="3"/>
        <v>-2798.8999999999996</v>
      </c>
      <c r="K49" s="23"/>
      <c r="L49" s="24">
        <f t="shared" si="9"/>
        <v>68.523391812865498</v>
      </c>
      <c r="M49" s="24">
        <f t="shared" si="10"/>
        <v>68.523391812865498</v>
      </c>
      <c r="N49" s="24"/>
    </row>
    <row r="50" spans="1:14" s="13" customFormat="1" ht="15.75" customHeight="1">
      <c r="A50" s="28">
        <v>18030000</v>
      </c>
      <c r="B50" s="30" t="s">
        <v>39</v>
      </c>
      <c r="C50" s="21">
        <f t="shared" si="7"/>
        <v>2424.15</v>
      </c>
      <c r="D50" s="21">
        <f>D51+D52</f>
        <v>2424.15</v>
      </c>
      <c r="E50" s="21"/>
      <c r="F50" s="21">
        <f t="shared" si="8"/>
        <v>3204.54</v>
      </c>
      <c r="G50" s="21">
        <f>G51+G52</f>
        <v>3204.54</v>
      </c>
      <c r="H50" s="21"/>
      <c r="I50" s="21">
        <f t="shared" si="2"/>
        <v>780.38999999999987</v>
      </c>
      <c r="J50" s="21">
        <f t="shared" si="3"/>
        <v>780.38999999999987</v>
      </c>
      <c r="K50" s="21"/>
      <c r="L50" s="22">
        <f t="shared" si="9"/>
        <v>132.19231483200295</v>
      </c>
      <c r="M50" s="22">
        <f t="shared" si="10"/>
        <v>132.19231483200295</v>
      </c>
      <c r="N50" s="22"/>
    </row>
    <row r="51" spans="1:14" s="5" customFormat="1" ht="15.75" customHeight="1">
      <c r="A51" s="37">
        <v>18030100</v>
      </c>
      <c r="B51" s="32" t="s">
        <v>106</v>
      </c>
      <c r="C51" s="23">
        <f t="shared" si="7"/>
        <v>323.14999999999998</v>
      </c>
      <c r="D51" s="23">
        <v>323.14999999999998</v>
      </c>
      <c r="E51" s="23"/>
      <c r="F51" s="23">
        <f t="shared" si="8"/>
        <v>806.14</v>
      </c>
      <c r="G51" s="23">
        <v>806.14</v>
      </c>
      <c r="H51" s="23"/>
      <c r="I51" s="23">
        <f t="shared" si="2"/>
        <v>482.99</v>
      </c>
      <c r="J51" s="23">
        <f t="shared" si="3"/>
        <v>482.99</v>
      </c>
      <c r="K51" s="23"/>
      <c r="L51" s="24">
        <f t="shared" si="9"/>
        <v>249.46309763267834</v>
      </c>
      <c r="M51" s="24">
        <f t="shared" si="10"/>
        <v>249.46309763267834</v>
      </c>
      <c r="N51" s="24"/>
    </row>
    <row r="52" spans="1:14" s="5" customFormat="1" ht="15.75" customHeight="1">
      <c r="A52" s="37">
        <v>18030200</v>
      </c>
      <c r="B52" s="32" t="s">
        <v>40</v>
      </c>
      <c r="C52" s="23">
        <f t="shared" si="7"/>
        <v>2101</v>
      </c>
      <c r="D52" s="23">
        <v>2101</v>
      </c>
      <c r="E52" s="23"/>
      <c r="F52" s="23">
        <f t="shared" si="8"/>
        <v>2398.4</v>
      </c>
      <c r="G52" s="23">
        <v>2398.4</v>
      </c>
      <c r="H52" s="23"/>
      <c r="I52" s="23">
        <f t="shared" si="2"/>
        <v>297.40000000000009</v>
      </c>
      <c r="J52" s="23">
        <f t="shared" si="3"/>
        <v>297.40000000000009</v>
      </c>
      <c r="K52" s="23"/>
      <c r="L52" s="24">
        <f t="shared" si="9"/>
        <v>114.15516420752023</v>
      </c>
      <c r="M52" s="24">
        <f t="shared" si="10"/>
        <v>114.15516420752023</v>
      </c>
      <c r="N52" s="24"/>
    </row>
    <row r="53" spans="1:14" s="13" customFormat="1" ht="15.75" customHeight="1">
      <c r="A53" s="29">
        <v>18050000</v>
      </c>
      <c r="B53" s="30" t="s">
        <v>41</v>
      </c>
      <c r="C53" s="21">
        <f t="shared" si="7"/>
        <v>3700092.09</v>
      </c>
      <c r="D53" s="21">
        <f>D54+D55+D56</f>
        <v>3700092.09</v>
      </c>
      <c r="E53" s="21"/>
      <c r="F53" s="21">
        <f t="shared" si="8"/>
        <v>4062930.5100000002</v>
      </c>
      <c r="G53" s="21">
        <f>G54+G55+G56</f>
        <v>4062930.5100000002</v>
      </c>
      <c r="H53" s="21"/>
      <c r="I53" s="21">
        <f t="shared" si="2"/>
        <v>362838.42000000039</v>
      </c>
      <c r="J53" s="21">
        <f t="shared" si="3"/>
        <v>362838.42000000039</v>
      </c>
      <c r="K53" s="21"/>
      <c r="L53" s="22">
        <f t="shared" si="9"/>
        <v>109.80619971542384</v>
      </c>
      <c r="M53" s="22">
        <f t="shared" si="10"/>
        <v>109.80619971542384</v>
      </c>
      <c r="N53" s="22"/>
    </row>
    <row r="54" spans="1:14" s="5" customFormat="1" ht="15.75" customHeight="1">
      <c r="A54" s="31">
        <v>18050300</v>
      </c>
      <c r="B54" s="32" t="s">
        <v>42</v>
      </c>
      <c r="C54" s="23">
        <f t="shared" si="7"/>
        <v>672230.59</v>
      </c>
      <c r="D54" s="23">
        <v>672230.59</v>
      </c>
      <c r="E54" s="23"/>
      <c r="F54" s="23">
        <f t="shared" si="8"/>
        <v>641382.37</v>
      </c>
      <c r="G54" s="23">
        <v>641382.37</v>
      </c>
      <c r="H54" s="23"/>
      <c r="I54" s="23">
        <f t="shared" si="2"/>
        <v>-30848.219999999972</v>
      </c>
      <c r="J54" s="23">
        <f t="shared" si="3"/>
        <v>-30848.219999999972</v>
      </c>
      <c r="K54" s="23"/>
      <c r="L54" s="24">
        <f t="shared" si="9"/>
        <v>95.411065717791871</v>
      </c>
      <c r="M54" s="24">
        <f t="shared" si="10"/>
        <v>95.411065717791871</v>
      </c>
      <c r="N54" s="24"/>
    </row>
    <row r="55" spans="1:14" s="5" customFormat="1" ht="15.75" customHeight="1">
      <c r="A55" s="31">
        <v>18050400</v>
      </c>
      <c r="B55" s="32" t="s">
        <v>43</v>
      </c>
      <c r="C55" s="23">
        <f t="shared" si="7"/>
        <v>2612923.5</v>
      </c>
      <c r="D55" s="23">
        <v>2612923.5</v>
      </c>
      <c r="E55" s="23"/>
      <c r="F55" s="23">
        <f t="shared" si="8"/>
        <v>2951030.06</v>
      </c>
      <c r="G55" s="23">
        <v>2951030.06</v>
      </c>
      <c r="H55" s="23"/>
      <c r="I55" s="23">
        <f t="shared" si="2"/>
        <v>338106.56000000006</v>
      </c>
      <c r="J55" s="23">
        <f t="shared" si="3"/>
        <v>338106.56000000006</v>
      </c>
      <c r="K55" s="23"/>
      <c r="L55" s="24">
        <f t="shared" si="9"/>
        <v>112.939780288248</v>
      </c>
      <c r="M55" s="24">
        <f t="shared" si="10"/>
        <v>112.939780288248</v>
      </c>
      <c r="N55" s="24"/>
    </row>
    <row r="56" spans="1:14" s="5" customFormat="1" ht="47.25" customHeight="1">
      <c r="A56" s="31">
        <v>18050500</v>
      </c>
      <c r="B56" s="32" t="s">
        <v>44</v>
      </c>
      <c r="C56" s="23">
        <f t="shared" si="7"/>
        <v>414938</v>
      </c>
      <c r="D56" s="23">
        <v>414938</v>
      </c>
      <c r="E56" s="23"/>
      <c r="F56" s="23">
        <f t="shared" si="8"/>
        <v>470518.08</v>
      </c>
      <c r="G56" s="23">
        <v>470518.08</v>
      </c>
      <c r="H56" s="23"/>
      <c r="I56" s="23">
        <f t="shared" si="2"/>
        <v>55580.080000000016</v>
      </c>
      <c r="J56" s="23">
        <f t="shared" si="3"/>
        <v>55580.080000000016</v>
      </c>
      <c r="K56" s="23"/>
      <c r="L56" s="24">
        <f t="shared" si="9"/>
        <v>113.39479151102093</v>
      </c>
      <c r="M56" s="24">
        <f t="shared" si="10"/>
        <v>113.39479151102093</v>
      </c>
      <c r="N56" s="24"/>
    </row>
    <row r="57" spans="1:14" s="5" customFormat="1" ht="15.75" customHeight="1">
      <c r="A57" s="29">
        <v>19000000</v>
      </c>
      <c r="B57" s="30" t="s">
        <v>45</v>
      </c>
      <c r="C57" s="21">
        <f t="shared" si="7"/>
        <v>13188.18</v>
      </c>
      <c r="D57" s="21"/>
      <c r="E57" s="21">
        <f>E58</f>
        <v>13188.18</v>
      </c>
      <c r="F57" s="21">
        <f t="shared" si="8"/>
        <v>9295.98</v>
      </c>
      <c r="G57" s="21"/>
      <c r="H57" s="21">
        <f>H58</f>
        <v>9295.98</v>
      </c>
      <c r="I57" s="21">
        <f t="shared" ref="I57:I105" si="11">F57-C57</f>
        <v>-3892.2000000000007</v>
      </c>
      <c r="J57" s="21"/>
      <c r="K57" s="21">
        <f t="shared" ref="K57:K62" si="12">H57-E57</f>
        <v>-3892.2000000000007</v>
      </c>
      <c r="L57" s="22">
        <f t="shared" ref="L57:L90" si="13">F57/C57*100</f>
        <v>70.487209000787061</v>
      </c>
      <c r="M57" s="24"/>
      <c r="N57" s="22">
        <f t="shared" ref="N57:N62" si="14">H57/E57*100</f>
        <v>70.487209000787061</v>
      </c>
    </row>
    <row r="58" spans="1:14" s="5" customFormat="1" ht="15.75" customHeight="1">
      <c r="A58" s="29">
        <v>19010000</v>
      </c>
      <c r="B58" s="30" t="s">
        <v>46</v>
      </c>
      <c r="C58" s="21">
        <f t="shared" si="7"/>
        <v>13188.18</v>
      </c>
      <c r="D58" s="21"/>
      <c r="E58" s="21">
        <f>E59+E60+E61</f>
        <v>13188.18</v>
      </c>
      <c r="F58" s="21">
        <f t="shared" si="8"/>
        <v>9295.98</v>
      </c>
      <c r="G58" s="23"/>
      <c r="H58" s="21">
        <f>H59+H60+H61</f>
        <v>9295.98</v>
      </c>
      <c r="I58" s="21">
        <f t="shared" si="11"/>
        <v>-3892.2000000000007</v>
      </c>
      <c r="J58" s="21"/>
      <c r="K58" s="21">
        <f t="shared" si="12"/>
        <v>-3892.2000000000007</v>
      </c>
      <c r="L58" s="22">
        <f t="shared" si="13"/>
        <v>70.487209000787061</v>
      </c>
      <c r="M58" s="24"/>
      <c r="N58" s="22">
        <f t="shared" si="14"/>
        <v>70.487209000787061</v>
      </c>
    </row>
    <row r="59" spans="1:14" s="5" customFormat="1" ht="31.5" customHeight="1">
      <c r="A59" s="38">
        <v>19010100</v>
      </c>
      <c r="B59" s="32" t="s">
        <v>47</v>
      </c>
      <c r="C59" s="23">
        <f t="shared" si="7"/>
        <v>1718.91</v>
      </c>
      <c r="D59" s="23"/>
      <c r="E59" s="23">
        <v>1718.91</v>
      </c>
      <c r="F59" s="23">
        <f t="shared" si="8"/>
        <v>891.81</v>
      </c>
      <c r="G59" s="23"/>
      <c r="H59" s="23">
        <v>891.81</v>
      </c>
      <c r="I59" s="23">
        <f t="shared" si="11"/>
        <v>-827.10000000000014</v>
      </c>
      <c r="J59" s="23"/>
      <c r="K59" s="23">
        <f t="shared" si="12"/>
        <v>-827.10000000000014</v>
      </c>
      <c r="L59" s="24">
        <f t="shared" si="13"/>
        <v>51.882297502487042</v>
      </c>
      <c r="M59" s="24"/>
      <c r="N59" s="24">
        <f t="shared" si="14"/>
        <v>51.882297502487042</v>
      </c>
    </row>
    <row r="60" spans="1:14" s="5" customFormat="1" ht="30.75" customHeight="1">
      <c r="A60" s="38">
        <v>19010200</v>
      </c>
      <c r="B60" s="32" t="s">
        <v>48</v>
      </c>
      <c r="C60" s="23">
        <f t="shared" si="7"/>
        <v>4961.1000000000004</v>
      </c>
      <c r="D60" s="23"/>
      <c r="E60" s="23">
        <v>4961.1000000000004</v>
      </c>
      <c r="F60" s="23">
        <f t="shared" si="8"/>
        <v>2706.36</v>
      </c>
      <c r="G60" s="23"/>
      <c r="H60" s="23">
        <v>2706.36</v>
      </c>
      <c r="I60" s="23">
        <f t="shared" si="11"/>
        <v>-2254.7400000000002</v>
      </c>
      <c r="J60" s="23"/>
      <c r="K60" s="23">
        <f t="shared" si="12"/>
        <v>-2254.7400000000002</v>
      </c>
      <c r="L60" s="24">
        <f t="shared" si="13"/>
        <v>54.551611537763797</v>
      </c>
      <c r="M60" s="24"/>
      <c r="N60" s="24">
        <f t="shared" si="14"/>
        <v>54.551611537763797</v>
      </c>
    </row>
    <row r="61" spans="1:14" s="5" customFormat="1" ht="52.5" customHeight="1">
      <c r="A61" s="38">
        <v>19010300</v>
      </c>
      <c r="B61" s="32" t="s">
        <v>49</v>
      </c>
      <c r="C61" s="23">
        <f t="shared" si="7"/>
        <v>6508.17</v>
      </c>
      <c r="D61" s="23"/>
      <c r="E61" s="23">
        <v>6508.17</v>
      </c>
      <c r="F61" s="23">
        <f t="shared" si="8"/>
        <v>5697.81</v>
      </c>
      <c r="G61" s="23"/>
      <c r="H61" s="23">
        <v>5697.81</v>
      </c>
      <c r="I61" s="23">
        <f t="shared" si="11"/>
        <v>-810.35999999999967</v>
      </c>
      <c r="J61" s="23"/>
      <c r="K61" s="23">
        <f t="shared" si="12"/>
        <v>-810.35999999999967</v>
      </c>
      <c r="L61" s="24">
        <f t="shared" si="13"/>
        <v>87.548573562153422</v>
      </c>
      <c r="M61" s="24"/>
      <c r="N61" s="24">
        <f t="shared" si="14"/>
        <v>87.548573562153422</v>
      </c>
    </row>
    <row r="62" spans="1:14" s="5" customFormat="1" ht="15.75" customHeight="1">
      <c r="A62" s="39">
        <v>20000000</v>
      </c>
      <c r="B62" s="29" t="s">
        <v>50</v>
      </c>
      <c r="C62" s="21">
        <f t="shared" si="7"/>
        <v>1807629.6900000004</v>
      </c>
      <c r="D62" s="21">
        <f>D63+D69+D83</f>
        <v>1115142.2100000002</v>
      </c>
      <c r="E62" s="21">
        <f>E83+E87</f>
        <v>692487.4800000001</v>
      </c>
      <c r="F62" s="21">
        <f t="shared" si="8"/>
        <v>1808034.56</v>
      </c>
      <c r="G62" s="21">
        <f>G63+G69+G83</f>
        <v>1188108.5</v>
      </c>
      <c r="H62" s="21">
        <f>H63+H83+H87</f>
        <v>619926.06000000006</v>
      </c>
      <c r="I62" s="21">
        <f t="shared" si="11"/>
        <v>404.8699999996461</v>
      </c>
      <c r="J62" s="21">
        <f t="shared" ref="J62:J85" si="15">G62-D62</f>
        <v>72966.289999999804</v>
      </c>
      <c r="K62" s="21">
        <f t="shared" si="12"/>
        <v>-72561.420000000042</v>
      </c>
      <c r="L62" s="22">
        <f t="shared" si="13"/>
        <v>100.0223978396814</v>
      </c>
      <c r="M62" s="22">
        <f t="shared" ref="M62:M97" si="16">G62/D62*100</f>
        <v>106.54322734317445</v>
      </c>
      <c r="N62" s="22">
        <f t="shared" si="14"/>
        <v>89.521627163569789</v>
      </c>
    </row>
    <row r="63" spans="1:14" s="5" customFormat="1" ht="15.75" customHeight="1">
      <c r="A63" s="29">
        <v>21000000</v>
      </c>
      <c r="B63" s="30" t="s">
        <v>51</v>
      </c>
      <c r="C63" s="21">
        <f t="shared" si="7"/>
        <v>2800</v>
      </c>
      <c r="D63" s="25">
        <f>D64+D66</f>
        <v>2800</v>
      </c>
      <c r="E63" s="25"/>
      <c r="F63" s="21">
        <f t="shared" si="8"/>
        <v>47002</v>
      </c>
      <c r="G63" s="25">
        <f>G64+G66</f>
        <v>47002</v>
      </c>
      <c r="H63" s="25"/>
      <c r="I63" s="21">
        <f t="shared" si="11"/>
        <v>44202</v>
      </c>
      <c r="J63" s="21">
        <f t="shared" si="15"/>
        <v>44202</v>
      </c>
      <c r="K63" s="21"/>
      <c r="L63" s="22">
        <f t="shared" si="13"/>
        <v>1678.6428571428573</v>
      </c>
      <c r="M63" s="22">
        <f t="shared" si="16"/>
        <v>1678.6428571428573</v>
      </c>
      <c r="N63" s="22"/>
    </row>
    <row r="64" spans="1:14" s="5" customFormat="1" ht="72.75" customHeight="1">
      <c r="A64" s="40">
        <v>21010000</v>
      </c>
      <c r="B64" s="30" t="s">
        <v>52</v>
      </c>
      <c r="C64" s="21">
        <f t="shared" si="7"/>
        <v>168</v>
      </c>
      <c r="D64" s="25">
        <f>D65</f>
        <v>168</v>
      </c>
      <c r="E64" s="25"/>
      <c r="F64" s="21">
        <f t="shared" si="8"/>
        <v>6279</v>
      </c>
      <c r="G64" s="25">
        <f>G65</f>
        <v>6279</v>
      </c>
      <c r="H64" s="25"/>
      <c r="I64" s="21">
        <f t="shared" si="11"/>
        <v>6111</v>
      </c>
      <c r="J64" s="21">
        <f t="shared" si="15"/>
        <v>6111</v>
      </c>
      <c r="K64" s="21"/>
      <c r="L64" s="22">
        <f t="shared" si="13"/>
        <v>3737.5</v>
      </c>
      <c r="M64" s="22">
        <f t="shared" si="16"/>
        <v>3737.5</v>
      </c>
      <c r="N64" s="22"/>
    </row>
    <row r="65" spans="1:14" s="5" customFormat="1" ht="31.5" customHeight="1">
      <c r="A65" s="41">
        <v>21010300</v>
      </c>
      <c r="B65" s="32" t="s">
        <v>53</v>
      </c>
      <c r="C65" s="23">
        <f t="shared" si="7"/>
        <v>168</v>
      </c>
      <c r="D65" s="23">
        <v>168</v>
      </c>
      <c r="E65" s="23"/>
      <c r="F65" s="23">
        <f t="shared" si="8"/>
        <v>6279</v>
      </c>
      <c r="G65" s="23">
        <v>6279</v>
      </c>
      <c r="H65" s="23"/>
      <c r="I65" s="23">
        <f t="shared" si="11"/>
        <v>6111</v>
      </c>
      <c r="J65" s="23">
        <f t="shared" si="15"/>
        <v>6111</v>
      </c>
      <c r="K65" s="23"/>
      <c r="L65" s="24">
        <f t="shared" si="13"/>
        <v>3737.5</v>
      </c>
      <c r="M65" s="24">
        <f t="shared" si="16"/>
        <v>3737.5</v>
      </c>
      <c r="N65" s="24"/>
    </row>
    <row r="66" spans="1:14" s="5" customFormat="1" ht="15.75" customHeight="1">
      <c r="A66" s="40">
        <v>21080000</v>
      </c>
      <c r="B66" s="42" t="s">
        <v>54</v>
      </c>
      <c r="C66" s="21">
        <f t="shared" si="7"/>
        <v>2632</v>
      </c>
      <c r="D66" s="21">
        <f>D67</f>
        <v>2632</v>
      </c>
      <c r="E66" s="23"/>
      <c r="F66" s="21">
        <f t="shared" si="8"/>
        <v>40723</v>
      </c>
      <c r="G66" s="21">
        <f>G67+G68</f>
        <v>40723</v>
      </c>
      <c r="H66" s="23"/>
      <c r="I66" s="21">
        <f t="shared" si="11"/>
        <v>38091</v>
      </c>
      <c r="J66" s="21">
        <f t="shared" si="15"/>
        <v>38091</v>
      </c>
      <c r="K66" s="21"/>
      <c r="L66" s="22">
        <f t="shared" si="13"/>
        <v>1547.2264437689969</v>
      </c>
      <c r="M66" s="22">
        <f t="shared" si="16"/>
        <v>1547.2264437689969</v>
      </c>
      <c r="N66" s="22"/>
    </row>
    <row r="67" spans="1:14" s="5" customFormat="1" ht="15.75" customHeight="1">
      <c r="A67" s="31">
        <v>21081100</v>
      </c>
      <c r="B67" s="32" t="s">
        <v>55</v>
      </c>
      <c r="C67" s="23">
        <f t="shared" si="7"/>
        <v>2632</v>
      </c>
      <c r="D67" s="23">
        <v>2632</v>
      </c>
      <c r="E67" s="23"/>
      <c r="F67" s="23">
        <f t="shared" si="8"/>
        <v>3747</v>
      </c>
      <c r="G67" s="23">
        <v>3747</v>
      </c>
      <c r="H67" s="23"/>
      <c r="I67" s="23">
        <f t="shared" si="11"/>
        <v>1115</v>
      </c>
      <c r="J67" s="23">
        <f t="shared" si="15"/>
        <v>1115</v>
      </c>
      <c r="K67" s="23"/>
      <c r="L67" s="24">
        <f t="shared" si="13"/>
        <v>142.36322188449847</v>
      </c>
      <c r="M67" s="24">
        <f t="shared" si="16"/>
        <v>142.36322188449847</v>
      </c>
      <c r="N67" s="24"/>
    </row>
    <row r="68" spans="1:14" s="5" customFormat="1" ht="37.5" customHeight="1">
      <c r="A68" s="31">
        <v>21081500</v>
      </c>
      <c r="B68" s="32" t="s">
        <v>107</v>
      </c>
      <c r="C68" s="23">
        <f t="shared" si="7"/>
        <v>0</v>
      </c>
      <c r="D68" s="23">
        <v>0</v>
      </c>
      <c r="E68" s="23"/>
      <c r="F68" s="23">
        <f t="shared" si="8"/>
        <v>36976</v>
      </c>
      <c r="G68" s="23">
        <v>36976</v>
      </c>
      <c r="H68" s="23"/>
      <c r="I68" s="23">
        <f t="shared" si="11"/>
        <v>36976</v>
      </c>
      <c r="J68" s="23">
        <f t="shared" si="15"/>
        <v>36976</v>
      </c>
      <c r="K68" s="23"/>
      <c r="L68" s="24"/>
      <c r="M68" s="24"/>
      <c r="N68" s="24"/>
    </row>
    <row r="69" spans="1:14" s="5" customFormat="1" ht="31.5" customHeight="1">
      <c r="A69" s="29">
        <v>22000000</v>
      </c>
      <c r="B69" s="30" t="s">
        <v>56</v>
      </c>
      <c r="C69" s="21">
        <f t="shared" si="7"/>
        <v>1109408.2700000003</v>
      </c>
      <c r="D69" s="21">
        <f>D70+D77+D82+D75</f>
        <v>1109408.2700000003</v>
      </c>
      <c r="E69" s="21"/>
      <c r="F69" s="21">
        <f t="shared" si="8"/>
        <v>1137646.5</v>
      </c>
      <c r="G69" s="21">
        <f>G70+G77+G82+G75</f>
        <v>1137646.5</v>
      </c>
      <c r="H69" s="21"/>
      <c r="I69" s="21">
        <f t="shared" si="11"/>
        <v>28238.229999999749</v>
      </c>
      <c r="J69" s="21">
        <f t="shared" si="15"/>
        <v>28238.229999999749</v>
      </c>
      <c r="K69" s="21"/>
      <c r="L69" s="22">
        <f t="shared" si="13"/>
        <v>102.54534158105741</v>
      </c>
      <c r="M69" s="22">
        <f t="shared" si="16"/>
        <v>102.54534158105741</v>
      </c>
      <c r="N69" s="22"/>
    </row>
    <row r="70" spans="1:14" s="13" customFormat="1" ht="15.75" customHeight="1">
      <c r="A70" s="29">
        <v>22010000</v>
      </c>
      <c r="B70" s="43" t="s">
        <v>57</v>
      </c>
      <c r="C70" s="21">
        <f t="shared" si="7"/>
        <v>805536.56</v>
      </c>
      <c r="D70" s="21">
        <f>D72+D73+D71+D74</f>
        <v>805536.56</v>
      </c>
      <c r="E70" s="21"/>
      <c r="F70" s="21">
        <f t="shared" si="8"/>
        <v>844233.89</v>
      </c>
      <c r="G70" s="21">
        <f>G71+G72+G73+G74</f>
        <v>844233.89</v>
      </c>
      <c r="H70" s="21"/>
      <c r="I70" s="21">
        <f t="shared" si="11"/>
        <v>38697.329999999958</v>
      </c>
      <c r="J70" s="21">
        <f t="shared" si="15"/>
        <v>38697.329999999958</v>
      </c>
      <c r="K70" s="21"/>
      <c r="L70" s="22">
        <f t="shared" si="13"/>
        <v>104.80391976249965</v>
      </c>
      <c r="M70" s="22">
        <f t="shared" si="16"/>
        <v>104.80391976249965</v>
      </c>
      <c r="N70" s="22"/>
    </row>
    <row r="71" spans="1:14" s="5" customFormat="1" ht="31.5" customHeight="1">
      <c r="A71" s="31">
        <v>22010300</v>
      </c>
      <c r="B71" s="32" t="s">
        <v>58</v>
      </c>
      <c r="C71" s="23">
        <f t="shared" si="7"/>
        <v>34100</v>
      </c>
      <c r="D71" s="23">
        <v>34100</v>
      </c>
      <c r="E71" s="23"/>
      <c r="F71" s="23">
        <f t="shared" si="8"/>
        <v>25470</v>
      </c>
      <c r="G71" s="23">
        <v>25470</v>
      </c>
      <c r="H71" s="23"/>
      <c r="I71" s="23">
        <f t="shared" si="11"/>
        <v>-8630</v>
      </c>
      <c r="J71" s="23">
        <f t="shared" si="15"/>
        <v>-8630</v>
      </c>
      <c r="K71" s="23"/>
      <c r="L71" s="24">
        <f t="shared" si="13"/>
        <v>74.692082111436946</v>
      </c>
      <c r="M71" s="24">
        <f t="shared" si="16"/>
        <v>74.692082111436946</v>
      </c>
      <c r="N71" s="24"/>
    </row>
    <row r="72" spans="1:14" s="5" customFormat="1" ht="15.75" customHeight="1">
      <c r="A72" s="31">
        <v>22012500</v>
      </c>
      <c r="B72" s="32" t="s">
        <v>59</v>
      </c>
      <c r="C72" s="23">
        <f t="shared" si="7"/>
        <v>669555.56000000006</v>
      </c>
      <c r="D72" s="23">
        <v>669555.56000000006</v>
      </c>
      <c r="E72" s="23"/>
      <c r="F72" s="23">
        <f t="shared" si="8"/>
        <v>719655.89</v>
      </c>
      <c r="G72" s="23">
        <v>719655.89</v>
      </c>
      <c r="H72" s="23"/>
      <c r="I72" s="23">
        <f t="shared" si="11"/>
        <v>50100.329999999958</v>
      </c>
      <c r="J72" s="23">
        <f t="shared" si="15"/>
        <v>50100.329999999958</v>
      </c>
      <c r="K72" s="23"/>
      <c r="L72" s="24">
        <f t="shared" si="13"/>
        <v>107.4826247428966</v>
      </c>
      <c r="M72" s="24">
        <f t="shared" si="16"/>
        <v>107.4826247428966</v>
      </c>
      <c r="N72" s="24"/>
    </row>
    <row r="73" spans="1:14" s="5" customFormat="1" ht="31.5" customHeight="1">
      <c r="A73" s="31">
        <v>22012600</v>
      </c>
      <c r="B73" s="32" t="s">
        <v>60</v>
      </c>
      <c r="C73" s="23">
        <f t="shared" si="7"/>
        <v>98571</v>
      </c>
      <c r="D73" s="23">
        <v>98571</v>
      </c>
      <c r="E73" s="23"/>
      <c r="F73" s="23">
        <f t="shared" si="8"/>
        <v>97348</v>
      </c>
      <c r="G73" s="23">
        <v>97348</v>
      </c>
      <c r="H73" s="23"/>
      <c r="I73" s="23">
        <f t="shared" si="11"/>
        <v>-1223</v>
      </c>
      <c r="J73" s="23">
        <f t="shared" si="15"/>
        <v>-1223</v>
      </c>
      <c r="K73" s="23"/>
      <c r="L73" s="24">
        <f t="shared" si="13"/>
        <v>98.759269967840439</v>
      </c>
      <c r="M73" s="24">
        <f t="shared" si="16"/>
        <v>98.759269967840439</v>
      </c>
      <c r="N73" s="24"/>
    </row>
    <row r="74" spans="1:14" s="5" customFormat="1" ht="78.75" customHeight="1">
      <c r="A74" s="31">
        <v>22012900</v>
      </c>
      <c r="B74" s="32" t="s">
        <v>61</v>
      </c>
      <c r="C74" s="23">
        <f t="shared" si="7"/>
        <v>3310</v>
      </c>
      <c r="D74" s="23">
        <v>3310</v>
      </c>
      <c r="E74" s="23"/>
      <c r="F74" s="23">
        <f t="shared" si="8"/>
        <v>1760</v>
      </c>
      <c r="G74" s="23">
        <v>1760</v>
      </c>
      <c r="H74" s="23"/>
      <c r="I74" s="23">
        <f t="shared" si="11"/>
        <v>-1550</v>
      </c>
      <c r="J74" s="23">
        <f t="shared" si="15"/>
        <v>-1550</v>
      </c>
      <c r="K74" s="23"/>
      <c r="L74" s="24">
        <f t="shared" si="13"/>
        <v>53.17220543806647</v>
      </c>
      <c r="M74" s="24">
        <f t="shared" si="16"/>
        <v>53.17220543806647</v>
      </c>
      <c r="N74" s="24"/>
    </row>
    <row r="75" spans="1:14" s="5" customFormat="1" ht="39.75" customHeight="1">
      <c r="A75" s="27">
        <v>22080000</v>
      </c>
      <c r="B75" s="33" t="s">
        <v>62</v>
      </c>
      <c r="C75" s="21">
        <f t="shared" si="7"/>
        <v>3700</v>
      </c>
      <c r="D75" s="21">
        <f>D76</f>
        <v>3700</v>
      </c>
      <c r="E75" s="21"/>
      <c r="F75" s="21">
        <f t="shared" si="8"/>
        <v>6240</v>
      </c>
      <c r="G75" s="21">
        <f>G76</f>
        <v>6240</v>
      </c>
      <c r="H75" s="21"/>
      <c r="I75" s="21">
        <f t="shared" si="11"/>
        <v>2540</v>
      </c>
      <c r="J75" s="21">
        <f t="shared" si="15"/>
        <v>2540</v>
      </c>
      <c r="K75" s="21"/>
      <c r="L75" s="22">
        <f t="shared" si="13"/>
        <v>168.64864864864865</v>
      </c>
      <c r="M75" s="22">
        <f t="shared" si="16"/>
        <v>168.64864864864865</v>
      </c>
      <c r="N75" s="22"/>
    </row>
    <row r="76" spans="1:14" s="5" customFormat="1" ht="31.5" customHeight="1">
      <c r="A76" s="10">
        <v>22080400</v>
      </c>
      <c r="B76" s="36" t="s">
        <v>63</v>
      </c>
      <c r="C76" s="23">
        <f t="shared" si="7"/>
        <v>3700</v>
      </c>
      <c r="D76" s="23">
        <v>3700</v>
      </c>
      <c r="E76" s="23"/>
      <c r="F76" s="23">
        <f t="shared" si="8"/>
        <v>6240</v>
      </c>
      <c r="G76" s="23">
        <v>6240</v>
      </c>
      <c r="H76" s="23"/>
      <c r="I76" s="23">
        <f t="shared" si="11"/>
        <v>2540</v>
      </c>
      <c r="J76" s="23">
        <f t="shared" si="15"/>
        <v>2540</v>
      </c>
      <c r="K76" s="23"/>
      <c r="L76" s="24">
        <f t="shared" si="13"/>
        <v>168.64864864864865</v>
      </c>
      <c r="M76" s="24">
        <f t="shared" si="16"/>
        <v>168.64864864864865</v>
      </c>
      <c r="N76" s="24"/>
    </row>
    <row r="77" spans="1:14" s="12" customFormat="1" ht="15.75" customHeight="1">
      <c r="A77" s="29">
        <v>22090000</v>
      </c>
      <c r="B77" s="43" t="s">
        <v>64</v>
      </c>
      <c r="C77" s="21">
        <f t="shared" si="7"/>
        <v>290067.84000000003</v>
      </c>
      <c r="D77" s="21">
        <f>D78+D81+D79+D80</f>
        <v>290067.84000000003</v>
      </c>
      <c r="E77" s="21"/>
      <c r="F77" s="21">
        <f t="shared" si="8"/>
        <v>281093.22000000003</v>
      </c>
      <c r="G77" s="21">
        <f>G78+G79+G81</f>
        <v>281093.22000000003</v>
      </c>
      <c r="H77" s="21"/>
      <c r="I77" s="21">
        <f t="shared" si="11"/>
        <v>-8974.6199999999953</v>
      </c>
      <c r="J77" s="21">
        <f t="shared" si="15"/>
        <v>-8974.6199999999953</v>
      </c>
      <c r="K77" s="21"/>
      <c r="L77" s="22">
        <f t="shared" si="13"/>
        <v>96.90602722452789</v>
      </c>
      <c r="M77" s="22">
        <f t="shared" si="16"/>
        <v>96.90602722452789</v>
      </c>
      <c r="N77" s="22"/>
    </row>
    <row r="78" spans="1:14" s="11" customFormat="1" ht="51.75" customHeight="1">
      <c r="A78" s="31">
        <v>22090100</v>
      </c>
      <c r="B78" s="32" t="s">
        <v>65</v>
      </c>
      <c r="C78" s="23">
        <f t="shared" si="7"/>
        <v>272104.88</v>
      </c>
      <c r="D78" s="23">
        <v>272104.88</v>
      </c>
      <c r="E78" s="23"/>
      <c r="F78" s="23">
        <f t="shared" si="8"/>
        <v>260459.66</v>
      </c>
      <c r="G78" s="23">
        <v>260459.66</v>
      </c>
      <c r="H78" s="23"/>
      <c r="I78" s="23">
        <f t="shared" si="11"/>
        <v>-11645.220000000001</v>
      </c>
      <c r="J78" s="23">
        <f t="shared" si="15"/>
        <v>-11645.220000000001</v>
      </c>
      <c r="K78" s="23"/>
      <c r="L78" s="24">
        <f t="shared" si="13"/>
        <v>95.7203193121711</v>
      </c>
      <c r="M78" s="24">
        <f t="shared" si="16"/>
        <v>95.7203193121711</v>
      </c>
      <c r="N78" s="24"/>
    </row>
    <row r="79" spans="1:14" s="11" customFormat="1" ht="31.5" customHeight="1">
      <c r="A79" s="31">
        <v>22090200</v>
      </c>
      <c r="B79" s="32" t="s">
        <v>97</v>
      </c>
      <c r="C79" s="23">
        <f t="shared" si="7"/>
        <v>0</v>
      </c>
      <c r="D79" s="23">
        <v>0</v>
      </c>
      <c r="E79" s="23"/>
      <c r="F79" s="23">
        <f t="shared" si="8"/>
        <v>27</v>
      </c>
      <c r="G79" s="23">
        <v>27</v>
      </c>
      <c r="H79" s="23"/>
      <c r="I79" s="23">
        <f t="shared" si="11"/>
        <v>27</v>
      </c>
      <c r="J79" s="23">
        <f t="shared" si="15"/>
        <v>27</v>
      </c>
      <c r="K79" s="23"/>
      <c r="L79" s="24"/>
      <c r="M79" s="24"/>
      <c r="N79" s="24"/>
    </row>
    <row r="80" spans="1:14" s="11" customFormat="1" ht="54" customHeight="1">
      <c r="A80" s="44">
        <v>22090300</v>
      </c>
      <c r="B80" s="45" t="s">
        <v>96</v>
      </c>
      <c r="C80" s="23">
        <f t="shared" si="7"/>
        <v>34</v>
      </c>
      <c r="D80" s="23">
        <v>34</v>
      </c>
      <c r="E80" s="23"/>
      <c r="F80" s="23">
        <f t="shared" si="8"/>
        <v>0</v>
      </c>
      <c r="G80" s="23">
        <v>0</v>
      </c>
      <c r="H80" s="23"/>
      <c r="I80" s="23">
        <f t="shared" si="11"/>
        <v>-34</v>
      </c>
      <c r="J80" s="23">
        <f t="shared" si="15"/>
        <v>-34</v>
      </c>
      <c r="K80" s="23"/>
      <c r="L80" s="24">
        <f t="shared" si="13"/>
        <v>0</v>
      </c>
      <c r="M80" s="24">
        <f t="shared" si="16"/>
        <v>0</v>
      </c>
      <c r="N80" s="24"/>
    </row>
    <row r="81" spans="1:14" s="11" customFormat="1" ht="31.5" customHeight="1">
      <c r="A81" s="31">
        <v>22090400</v>
      </c>
      <c r="B81" s="32" t="s">
        <v>66</v>
      </c>
      <c r="C81" s="23">
        <f t="shared" si="7"/>
        <v>17928.96</v>
      </c>
      <c r="D81" s="23">
        <v>17928.96</v>
      </c>
      <c r="E81" s="23"/>
      <c r="F81" s="23">
        <f t="shared" si="8"/>
        <v>20606.560000000001</v>
      </c>
      <c r="G81" s="23">
        <v>20606.560000000001</v>
      </c>
      <c r="H81" s="23"/>
      <c r="I81" s="23">
        <f t="shared" si="11"/>
        <v>2677.6000000000022</v>
      </c>
      <c r="J81" s="23">
        <f t="shared" si="15"/>
        <v>2677.6000000000022</v>
      </c>
      <c r="K81" s="23"/>
      <c r="L81" s="24">
        <f t="shared" si="13"/>
        <v>114.9344970371957</v>
      </c>
      <c r="M81" s="24">
        <f t="shared" si="16"/>
        <v>114.9344970371957</v>
      </c>
      <c r="N81" s="24"/>
    </row>
    <row r="82" spans="1:14" s="12" customFormat="1" ht="73.5" customHeight="1">
      <c r="A82" s="29">
        <v>22130000</v>
      </c>
      <c r="B82" s="30" t="s">
        <v>67</v>
      </c>
      <c r="C82" s="21">
        <f t="shared" ref="C82:C119" si="17">D82+E82</f>
        <v>10103.870000000001</v>
      </c>
      <c r="D82" s="21">
        <v>10103.870000000001</v>
      </c>
      <c r="E82" s="23"/>
      <c r="F82" s="21">
        <f t="shared" ref="F82:F108" si="18">G82+H82</f>
        <v>6079.39</v>
      </c>
      <c r="G82" s="21">
        <v>6079.39</v>
      </c>
      <c r="H82" s="21"/>
      <c r="I82" s="21">
        <f t="shared" si="11"/>
        <v>-4024.4800000000005</v>
      </c>
      <c r="J82" s="21">
        <f t="shared" si="15"/>
        <v>-4024.4800000000005</v>
      </c>
      <c r="K82" s="21"/>
      <c r="L82" s="22">
        <f t="shared" si="13"/>
        <v>60.168925372159379</v>
      </c>
      <c r="M82" s="22">
        <f t="shared" si="16"/>
        <v>60.168925372159379</v>
      </c>
      <c r="N82" s="22"/>
    </row>
    <row r="83" spans="1:14" s="5" customFormat="1" ht="15.75" customHeight="1">
      <c r="A83" s="29">
        <v>24000000</v>
      </c>
      <c r="B83" s="43" t="s">
        <v>68</v>
      </c>
      <c r="C83" s="21">
        <f t="shared" si="17"/>
        <v>3774.85</v>
      </c>
      <c r="D83" s="21">
        <f>D84</f>
        <v>2933.94</v>
      </c>
      <c r="E83" s="21">
        <f>E84</f>
        <v>840.91</v>
      </c>
      <c r="F83" s="21">
        <f t="shared" si="18"/>
        <v>4055</v>
      </c>
      <c r="G83" s="21">
        <f>G84</f>
        <v>3460</v>
      </c>
      <c r="H83" s="21">
        <f>H84</f>
        <v>595</v>
      </c>
      <c r="I83" s="21">
        <f t="shared" si="11"/>
        <v>280.15000000000009</v>
      </c>
      <c r="J83" s="21">
        <f t="shared" si="15"/>
        <v>526.05999999999995</v>
      </c>
      <c r="K83" s="21">
        <f>H83-E83</f>
        <v>-245.90999999999997</v>
      </c>
      <c r="L83" s="22">
        <f t="shared" si="13"/>
        <v>107.4214869465012</v>
      </c>
      <c r="M83" s="22">
        <f t="shared" si="16"/>
        <v>117.93015535423355</v>
      </c>
      <c r="N83" s="22">
        <f>H83/E83*100</f>
        <v>70.756680263048366</v>
      </c>
    </row>
    <row r="84" spans="1:14" s="5" customFormat="1" ht="15.75" customHeight="1">
      <c r="A84" s="29">
        <v>24060000</v>
      </c>
      <c r="B84" s="43" t="s">
        <v>54</v>
      </c>
      <c r="C84" s="21">
        <f t="shared" si="17"/>
        <v>3774.85</v>
      </c>
      <c r="D84" s="21">
        <f>D85</f>
        <v>2933.94</v>
      </c>
      <c r="E84" s="21">
        <f>E85+E86</f>
        <v>840.91</v>
      </c>
      <c r="F84" s="21">
        <f t="shared" si="18"/>
        <v>4055</v>
      </c>
      <c r="G84" s="21">
        <f>G85</f>
        <v>3460</v>
      </c>
      <c r="H84" s="21">
        <f>H85+H86</f>
        <v>595</v>
      </c>
      <c r="I84" s="21">
        <f t="shared" si="11"/>
        <v>280.15000000000009</v>
      </c>
      <c r="J84" s="21">
        <f t="shared" si="15"/>
        <v>526.05999999999995</v>
      </c>
      <c r="K84" s="21">
        <f>H84-E84</f>
        <v>-245.90999999999997</v>
      </c>
      <c r="L84" s="22">
        <f t="shared" si="13"/>
        <v>107.4214869465012</v>
      </c>
      <c r="M84" s="22">
        <f t="shared" si="16"/>
        <v>117.93015535423355</v>
      </c>
      <c r="N84" s="22">
        <f>H84/E84*100</f>
        <v>70.756680263048366</v>
      </c>
    </row>
    <row r="85" spans="1:14" s="5" customFormat="1" ht="15.75" customHeight="1">
      <c r="A85" s="31">
        <v>24060300</v>
      </c>
      <c r="B85" s="46" t="s">
        <v>54</v>
      </c>
      <c r="C85" s="23">
        <f t="shared" si="17"/>
        <v>2933.94</v>
      </c>
      <c r="D85" s="23">
        <v>2933.94</v>
      </c>
      <c r="E85" s="23"/>
      <c r="F85" s="23">
        <f t="shared" si="18"/>
        <v>3460</v>
      </c>
      <c r="G85" s="23">
        <v>3460</v>
      </c>
      <c r="H85" s="23"/>
      <c r="I85" s="23">
        <f t="shared" si="11"/>
        <v>526.05999999999995</v>
      </c>
      <c r="J85" s="23">
        <f t="shared" si="15"/>
        <v>526.05999999999995</v>
      </c>
      <c r="K85" s="23"/>
      <c r="L85" s="24">
        <f t="shared" si="13"/>
        <v>117.93015535423355</v>
      </c>
      <c r="M85" s="24">
        <f t="shared" si="16"/>
        <v>117.93015535423355</v>
      </c>
      <c r="N85" s="24"/>
    </row>
    <row r="86" spans="1:14" s="11" customFormat="1" ht="51" customHeight="1">
      <c r="A86" s="31">
        <v>24062100</v>
      </c>
      <c r="B86" s="32" t="s">
        <v>69</v>
      </c>
      <c r="C86" s="23">
        <f t="shared" si="17"/>
        <v>840.91</v>
      </c>
      <c r="D86" s="23"/>
      <c r="E86" s="23">
        <v>840.91</v>
      </c>
      <c r="F86" s="23">
        <f t="shared" si="18"/>
        <v>595</v>
      </c>
      <c r="G86" s="23"/>
      <c r="H86" s="23">
        <v>595</v>
      </c>
      <c r="I86" s="23">
        <f t="shared" si="11"/>
        <v>-245.90999999999997</v>
      </c>
      <c r="J86" s="23"/>
      <c r="K86" s="23">
        <f t="shared" ref="K86:K94" si="19">H86-E86</f>
        <v>-245.90999999999997</v>
      </c>
      <c r="L86" s="24">
        <f t="shared" si="13"/>
        <v>70.756680263048366</v>
      </c>
      <c r="M86" s="24"/>
      <c r="N86" s="24">
        <f>H86/E86*100</f>
        <v>70.756680263048366</v>
      </c>
    </row>
    <row r="87" spans="1:14" s="5" customFormat="1" ht="15.75" customHeight="1">
      <c r="A87" s="29">
        <v>25000000</v>
      </c>
      <c r="B87" s="30" t="s">
        <v>70</v>
      </c>
      <c r="C87" s="21">
        <f t="shared" si="17"/>
        <v>691646.57000000007</v>
      </c>
      <c r="D87" s="21"/>
      <c r="E87" s="21">
        <f>E88+E92</f>
        <v>691646.57000000007</v>
      </c>
      <c r="F87" s="21">
        <f t="shared" si="18"/>
        <v>619331.06000000006</v>
      </c>
      <c r="G87" s="21"/>
      <c r="H87" s="21">
        <f>H88+H92</f>
        <v>619331.06000000006</v>
      </c>
      <c r="I87" s="21">
        <f t="shared" si="11"/>
        <v>-72315.510000000009</v>
      </c>
      <c r="J87" s="21"/>
      <c r="K87" s="21">
        <f t="shared" si="19"/>
        <v>-72315.510000000009</v>
      </c>
      <c r="L87" s="22">
        <f t="shared" si="13"/>
        <v>89.544441751514796</v>
      </c>
      <c r="M87" s="24"/>
      <c r="N87" s="22">
        <f>H87/E87*100</f>
        <v>89.544441751514796</v>
      </c>
    </row>
    <row r="88" spans="1:14" s="5" customFormat="1" ht="31.5" customHeight="1">
      <c r="A88" s="29">
        <v>25010000</v>
      </c>
      <c r="B88" s="30" t="s">
        <v>71</v>
      </c>
      <c r="C88" s="21">
        <f t="shared" si="17"/>
        <v>519248.77</v>
      </c>
      <c r="D88" s="21"/>
      <c r="E88" s="21">
        <f>E89+E90+E91</f>
        <v>519248.77</v>
      </c>
      <c r="F88" s="21">
        <f t="shared" si="18"/>
        <v>587791.95000000007</v>
      </c>
      <c r="G88" s="21"/>
      <c r="H88" s="21">
        <f>H89+H90+H91</f>
        <v>587791.95000000007</v>
      </c>
      <c r="I88" s="21">
        <f t="shared" si="11"/>
        <v>68543.180000000051</v>
      </c>
      <c r="J88" s="21"/>
      <c r="K88" s="21">
        <f t="shared" si="19"/>
        <v>68543.180000000051</v>
      </c>
      <c r="L88" s="22">
        <f t="shared" si="13"/>
        <v>113.20045110554619</v>
      </c>
      <c r="M88" s="24"/>
      <c r="N88" s="22">
        <f>H88/E88*100</f>
        <v>113.20045110554619</v>
      </c>
    </row>
    <row r="89" spans="1:14" s="5" customFormat="1" ht="31.5" customHeight="1">
      <c r="A89" s="31">
        <v>25010100</v>
      </c>
      <c r="B89" s="32" t="s">
        <v>72</v>
      </c>
      <c r="C89" s="23">
        <f t="shared" si="17"/>
        <v>502617.27</v>
      </c>
      <c r="D89" s="23"/>
      <c r="E89" s="23">
        <v>502617.27</v>
      </c>
      <c r="F89" s="23">
        <f t="shared" si="18"/>
        <v>574537.55000000005</v>
      </c>
      <c r="G89" s="23"/>
      <c r="H89" s="23">
        <v>574537.55000000005</v>
      </c>
      <c r="I89" s="23">
        <f t="shared" si="11"/>
        <v>71920.280000000028</v>
      </c>
      <c r="J89" s="23"/>
      <c r="K89" s="23">
        <f t="shared" si="19"/>
        <v>71920.280000000028</v>
      </c>
      <c r="L89" s="24">
        <f t="shared" si="13"/>
        <v>114.30915416018237</v>
      </c>
      <c r="M89" s="24"/>
      <c r="N89" s="24">
        <f>H89/E89*100</f>
        <v>114.30915416018237</v>
      </c>
    </row>
    <row r="90" spans="1:14" s="5" customFormat="1" ht="15.75" customHeight="1">
      <c r="A90" s="31">
        <v>25010300</v>
      </c>
      <c r="B90" s="32" t="s">
        <v>73</v>
      </c>
      <c r="C90" s="23">
        <f t="shared" si="17"/>
        <v>16631.5</v>
      </c>
      <c r="D90" s="23"/>
      <c r="E90" s="23">
        <v>16631.5</v>
      </c>
      <c r="F90" s="23">
        <f t="shared" si="18"/>
        <v>12865.4</v>
      </c>
      <c r="G90" s="23"/>
      <c r="H90" s="23">
        <v>12865.4</v>
      </c>
      <c r="I90" s="23">
        <f t="shared" si="11"/>
        <v>-3766.1000000000004</v>
      </c>
      <c r="J90" s="23"/>
      <c r="K90" s="23">
        <f t="shared" si="19"/>
        <v>-3766.1000000000004</v>
      </c>
      <c r="L90" s="24">
        <f t="shared" si="13"/>
        <v>77.355620358957395</v>
      </c>
      <c r="M90" s="24"/>
      <c r="N90" s="24">
        <f>H90/E90*100</f>
        <v>77.355620358957395</v>
      </c>
    </row>
    <row r="91" spans="1:14" s="5" customFormat="1" ht="31.5" customHeight="1">
      <c r="A91" s="10">
        <v>25010400</v>
      </c>
      <c r="B91" s="47" t="s">
        <v>74</v>
      </c>
      <c r="C91" s="23">
        <f t="shared" si="17"/>
        <v>0</v>
      </c>
      <c r="D91" s="23"/>
      <c r="E91" s="23">
        <v>0</v>
      </c>
      <c r="F91" s="23">
        <f t="shared" si="18"/>
        <v>389</v>
      </c>
      <c r="G91" s="23"/>
      <c r="H91" s="23">
        <v>389</v>
      </c>
      <c r="I91" s="23">
        <f t="shared" si="11"/>
        <v>389</v>
      </c>
      <c r="J91" s="23"/>
      <c r="K91" s="23">
        <f t="shared" si="19"/>
        <v>389</v>
      </c>
      <c r="L91" s="24"/>
      <c r="M91" s="24"/>
      <c r="N91" s="24"/>
    </row>
    <row r="92" spans="1:14" s="5" customFormat="1" ht="15.75" customHeight="1">
      <c r="A92" s="29">
        <v>25020000</v>
      </c>
      <c r="B92" s="30" t="s">
        <v>75</v>
      </c>
      <c r="C92" s="21">
        <f t="shared" si="17"/>
        <v>172397.8</v>
      </c>
      <c r="D92" s="21"/>
      <c r="E92" s="21">
        <f>E93</f>
        <v>172397.8</v>
      </c>
      <c r="F92" s="21">
        <f t="shared" si="18"/>
        <v>31539.11</v>
      </c>
      <c r="G92" s="21"/>
      <c r="H92" s="21">
        <f>H93</f>
        <v>31539.11</v>
      </c>
      <c r="I92" s="21">
        <f t="shared" si="11"/>
        <v>-140858.69</v>
      </c>
      <c r="J92" s="21"/>
      <c r="K92" s="21">
        <f t="shared" si="19"/>
        <v>-140858.69</v>
      </c>
      <c r="L92" s="22">
        <f t="shared" ref="L92:L100" si="20">F92/C92*100</f>
        <v>18.294380786761781</v>
      </c>
      <c r="M92" s="24"/>
      <c r="N92" s="22">
        <f>H92/E92*100</f>
        <v>18.294380786761781</v>
      </c>
    </row>
    <row r="93" spans="1:14" s="5" customFormat="1" ht="15.75" customHeight="1">
      <c r="A93" s="31">
        <v>25020100</v>
      </c>
      <c r="B93" s="32" t="s">
        <v>76</v>
      </c>
      <c r="C93" s="23">
        <f t="shared" si="17"/>
        <v>172397.8</v>
      </c>
      <c r="D93" s="23"/>
      <c r="E93" s="23">
        <v>172397.8</v>
      </c>
      <c r="F93" s="23">
        <f t="shared" si="18"/>
        <v>31539.11</v>
      </c>
      <c r="G93" s="23"/>
      <c r="H93" s="23">
        <v>31539.11</v>
      </c>
      <c r="I93" s="23">
        <f t="shared" si="11"/>
        <v>-140858.69</v>
      </c>
      <c r="J93" s="23"/>
      <c r="K93" s="23">
        <f t="shared" si="19"/>
        <v>-140858.69</v>
      </c>
      <c r="L93" s="24">
        <f t="shared" si="20"/>
        <v>18.294380786761781</v>
      </c>
      <c r="M93" s="24"/>
      <c r="N93" s="24">
        <f>H93/E93*100</f>
        <v>18.294380786761781</v>
      </c>
    </row>
    <row r="94" spans="1:14" s="13" customFormat="1" ht="15.75" customHeight="1">
      <c r="A94" s="28">
        <v>30000000</v>
      </c>
      <c r="B94" s="28" t="s">
        <v>77</v>
      </c>
      <c r="C94" s="21">
        <f t="shared" si="17"/>
        <v>199168.04</v>
      </c>
      <c r="D94" s="21">
        <f>D97+D98+D100</f>
        <v>6400</v>
      </c>
      <c r="E94" s="21">
        <f>E98</f>
        <v>192768.04</v>
      </c>
      <c r="F94" s="21">
        <f t="shared" si="18"/>
        <v>138997.13</v>
      </c>
      <c r="G94" s="21">
        <f>G97+G98+G100</f>
        <v>28173.75</v>
      </c>
      <c r="H94" s="21">
        <f>H96+H98</f>
        <v>110823.38</v>
      </c>
      <c r="I94" s="21">
        <f t="shared" si="11"/>
        <v>-60170.91</v>
      </c>
      <c r="J94" s="21">
        <f t="shared" ref="J94:J105" si="21">G94-D94</f>
        <v>21773.75</v>
      </c>
      <c r="K94" s="21">
        <f t="shared" si="19"/>
        <v>-81944.66</v>
      </c>
      <c r="L94" s="22">
        <f t="shared" si="20"/>
        <v>69.788872752877424</v>
      </c>
      <c r="M94" s="22">
        <f t="shared" si="16"/>
        <v>440.21484375</v>
      </c>
      <c r="N94" s="22">
        <f t="shared" ref="N94:N100" si="22">H94/E94*100</f>
        <v>57.490536294294422</v>
      </c>
    </row>
    <row r="95" spans="1:14" s="13" customFormat="1" ht="15.75" customHeight="1">
      <c r="A95" s="28">
        <v>31000000</v>
      </c>
      <c r="B95" s="30" t="s">
        <v>78</v>
      </c>
      <c r="C95" s="21">
        <f t="shared" si="17"/>
        <v>6400</v>
      </c>
      <c r="D95" s="21">
        <f>D96</f>
        <v>6400</v>
      </c>
      <c r="E95" s="21"/>
      <c r="F95" s="21">
        <f t="shared" si="18"/>
        <v>28173.75</v>
      </c>
      <c r="G95" s="21">
        <f>G96</f>
        <v>28173.75</v>
      </c>
      <c r="H95" s="21"/>
      <c r="I95" s="21">
        <f t="shared" si="11"/>
        <v>21773.75</v>
      </c>
      <c r="J95" s="21">
        <f t="shared" si="21"/>
        <v>21773.75</v>
      </c>
      <c r="K95" s="21"/>
      <c r="L95" s="22">
        <f t="shared" si="20"/>
        <v>440.21484375</v>
      </c>
      <c r="M95" s="22">
        <f t="shared" si="16"/>
        <v>440.21484375</v>
      </c>
      <c r="N95" s="22"/>
    </row>
    <row r="96" spans="1:14" s="5" customFormat="1" ht="69" customHeight="1">
      <c r="A96" s="28">
        <v>31010000</v>
      </c>
      <c r="B96" s="30" t="s">
        <v>79</v>
      </c>
      <c r="C96" s="21">
        <f t="shared" si="17"/>
        <v>6400</v>
      </c>
      <c r="D96" s="21">
        <f>D97</f>
        <v>6400</v>
      </c>
      <c r="E96" s="21"/>
      <c r="F96" s="21">
        <f t="shared" si="18"/>
        <v>28173.75</v>
      </c>
      <c r="G96" s="21">
        <f>G97</f>
        <v>28173.75</v>
      </c>
      <c r="H96" s="21"/>
      <c r="I96" s="21">
        <f t="shared" si="11"/>
        <v>21773.75</v>
      </c>
      <c r="J96" s="21">
        <f t="shared" si="21"/>
        <v>21773.75</v>
      </c>
      <c r="K96" s="21"/>
      <c r="L96" s="22">
        <f t="shared" si="20"/>
        <v>440.21484375</v>
      </c>
      <c r="M96" s="22">
        <f t="shared" si="16"/>
        <v>440.21484375</v>
      </c>
      <c r="N96" s="22"/>
    </row>
    <row r="97" spans="1:14" s="11" customFormat="1" ht="57" customHeight="1">
      <c r="A97" s="37">
        <v>31010200</v>
      </c>
      <c r="B97" s="32" t="s">
        <v>80</v>
      </c>
      <c r="C97" s="23">
        <f t="shared" si="17"/>
        <v>6400</v>
      </c>
      <c r="D97" s="23">
        <v>6400</v>
      </c>
      <c r="E97" s="23"/>
      <c r="F97" s="23">
        <f t="shared" si="18"/>
        <v>28173.75</v>
      </c>
      <c r="G97" s="23">
        <v>28173.75</v>
      </c>
      <c r="H97" s="23"/>
      <c r="I97" s="23">
        <f t="shared" si="11"/>
        <v>21773.75</v>
      </c>
      <c r="J97" s="23">
        <f t="shared" si="21"/>
        <v>21773.75</v>
      </c>
      <c r="K97" s="23"/>
      <c r="L97" s="24">
        <f t="shared" si="20"/>
        <v>440.21484375</v>
      </c>
      <c r="M97" s="24">
        <f t="shared" si="16"/>
        <v>440.21484375</v>
      </c>
      <c r="N97" s="24"/>
    </row>
    <row r="98" spans="1:14" s="11" customFormat="1" ht="15.75" customHeight="1">
      <c r="A98" s="29">
        <v>33000000</v>
      </c>
      <c r="B98" s="30" t="s">
        <v>81</v>
      </c>
      <c r="C98" s="21">
        <f t="shared" si="17"/>
        <v>192768.04</v>
      </c>
      <c r="D98" s="21"/>
      <c r="E98" s="21">
        <f>E100</f>
        <v>192768.04</v>
      </c>
      <c r="F98" s="21">
        <f t="shared" si="18"/>
        <v>110823.38</v>
      </c>
      <c r="G98" s="21"/>
      <c r="H98" s="21">
        <f>H100</f>
        <v>110823.38</v>
      </c>
      <c r="I98" s="21">
        <f t="shared" si="11"/>
        <v>-81944.66</v>
      </c>
      <c r="J98" s="21"/>
      <c r="K98" s="21">
        <f t="shared" ref="K98:K103" si="23">H98-E98</f>
        <v>-81944.66</v>
      </c>
      <c r="L98" s="22">
        <f t="shared" si="20"/>
        <v>57.490536294294422</v>
      </c>
      <c r="M98" s="22"/>
      <c r="N98" s="22">
        <f t="shared" si="22"/>
        <v>57.490536294294422</v>
      </c>
    </row>
    <row r="99" spans="1:14" s="11" customFormat="1" ht="15.75" customHeight="1">
      <c r="A99" s="29">
        <v>33010000</v>
      </c>
      <c r="B99" s="30" t="s">
        <v>82</v>
      </c>
      <c r="C99" s="21">
        <f t="shared" si="17"/>
        <v>192768.04</v>
      </c>
      <c r="D99" s="21"/>
      <c r="E99" s="21">
        <f>E100</f>
        <v>192768.04</v>
      </c>
      <c r="F99" s="21">
        <f t="shared" si="18"/>
        <v>110823.38</v>
      </c>
      <c r="G99" s="21"/>
      <c r="H99" s="21">
        <f>H100</f>
        <v>110823.38</v>
      </c>
      <c r="I99" s="21">
        <f t="shared" si="11"/>
        <v>-81944.66</v>
      </c>
      <c r="J99" s="21"/>
      <c r="K99" s="21">
        <f t="shared" si="23"/>
        <v>-81944.66</v>
      </c>
      <c r="L99" s="22">
        <f t="shared" si="20"/>
        <v>57.490536294294422</v>
      </c>
      <c r="M99" s="22"/>
      <c r="N99" s="22">
        <f t="shared" si="22"/>
        <v>57.490536294294422</v>
      </c>
    </row>
    <row r="100" spans="1:14" s="11" customFormat="1" ht="58.5" customHeight="1">
      <c r="A100" s="31">
        <v>33010100</v>
      </c>
      <c r="B100" s="32" t="s">
        <v>83</v>
      </c>
      <c r="C100" s="23">
        <f t="shared" si="17"/>
        <v>192768.04</v>
      </c>
      <c r="D100" s="23"/>
      <c r="E100" s="23">
        <v>192768.04</v>
      </c>
      <c r="F100" s="23">
        <f t="shared" si="18"/>
        <v>110823.38</v>
      </c>
      <c r="G100" s="23"/>
      <c r="H100" s="23">
        <v>110823.38</v>
      </c>
      <c r="I100" s="23">
        <f t="shared" si="11"/>
        <v>-81944.66</v>
      </c>
      <c r="J100" s="23"/>
      <c r="K100" s="23">
        <f t="shared" si="23"/>
        <v>-81944.66</v>
      </c>
      <c r="L100" s="24">
        <f t="shared" si="20"/>
        <v>57.490536294294422</v>
      </c>
      <c r="M100" s="24"/>
      <c r="N100" s="24">
        <f t="shared" si="22"/>
        <v>57.490536294294422</v>
      </c>
    </row>
    <row r="101" spans="1:14" s="11" customFormat="1" ht="15.75" customHeight="1">
      <c r="A101" s="29"/>
      <c r="B101" s="29" t="s">
        <v>84</v>
      </c>
      <c r="C101" s="21">
        <f t="shared" si="17"/>
        <v>26764475.629999999</v>
      </c>
      <c r="D101" s="21">
        <f>D13+D62+D94</f>
        <v>25866031.93</v>
      </c>
      <c r="E101" s="21">
        <f>E13+E62+E94</f>
        <v>898443.70000000019</v>
      </c>
      <c r="F101" s="21">
        <f t="shared" si="18"/>
        <v>31558558.920000002</v>
      </c>
      <c r="G101" s="21">
        <f>G13+G62+G94</f>
        <v>30818513.5</v>
      </c>
      <c r="H101" s="21">
        <f>H13+H62+H94</f>
        <v>740045.42</v>
      </c>
      <c r="I101" s="21">
        <f t="shared" si="11"/>
        <v>4794083.2900000028</v>
      </c>
      <c r="J101" s="21">
        <f t="shared" si="21"/>
        <v>4952481.57</v>
      </c>
      <c r="K101" s="21">
        <f t="shared" si="23"/>
        <v>-158398.28000000014</v>
      </c>
      <c r="L101" s="22">
        <f>F101/C101*100</f>
        <v>117.91211364001606</v>
      </c>
      <c r="M101" s="22">
        <f>G101/D101*100</f>
        <v>119.14666147247735</v>
      </c>
      <c r="N101" s="22">
        <f>H101/E101*100</f>
        <v>82.369704412196327</v>
      </c>
    </row>
    <row r="102" spans="1:14" s="11" customFormat="1" ht="15.75" customHeight="1">
      <c r="A102" s="28">
        <v>40000000</v>
      </c>
      <c r="B102" s="28" t="s">
        <v>85</v>
      </c>
      <c r="C102" s="21">
        <f t="shared" si="17"/>
        <v>22541635</v>
      </c>
      <c r="D102" s="21">
        <f>D103</f>
        <v>19041635</v>
      </c>
      <c r="E102" s="21">
        <v>3500000</v>
      </c>
      <c r="F102" s="21">
        <f t="shared" si="18"/>
        <v>25427200</v>
      </c>
      <c r="G102" s="21">
        <f>G103</f>
        <v>25337200</v>
      </c>
      <c r="H102" s="21">
        <f>H103</f>
        <v>90000</v>
      </c>
      <c r="I102" s="21">
        <f t="shared" si="11"/>
        <v>2885565</v>
      </c>
      <c r="J102" s="21">
        <f t="shared" si="21"/>
        <v>6295565</v>
      </c>
      <c r="K102" s="21">
        <f t="shared" si="23"/>
        <v>-3410000</v>
      </c>
      <c r="L102" s="22">
        <f t="shared" ref="L102:M112" si="24">F102/C102*100</f>
        <v>112.80104570941727</v>
      </c>
      <c r="M102" s="22">
        <f t="shared" si="24"/>
        <v>133.06210312297239</v>
      </c>
      <c r="N102" s="22">
        <f>H102/E102*100</f>
        <v>2.5714285714285712</v>
      </c>
    </row>
    <row r="103" spans="1:14" s="11" customFormat="1" ht="15.75" customHeight="1">
      <c r="A103" s="29">
        <v>41000000</v>
      </c>
      <c r="B103" s="28" t="s">
        <v>86</v>
      </c>
      <c r="C103" s="21">
        <f t="shared" si="17"/>
        <v>22541635</v>
      </c>
      <c r="D103" s="21">
        <f>D104+D106</f>
        <v>19041635</v>
      </c>
      <c r="E103" s="21">
        <f>E106</f>
        <v>3500000</v>
      </c>
      <c r="F103" s="21">
        <f t="shared" si="18"/>
        <v>25427200</v>
      </c>
      <c r="G103" s="21">
        <f>G106+G113+G115</f>
        <v>25337200</v>
      </c>
      <c r="H103" s="21">
        <f>H115</f>
        <v>90000</v>
      </c>
      <c r="I103" s="21">
        <f t="shared" si="11"/>
        <v>2885565</v>
      </c>
      <c r="J103" s="21">
        <f t="shared" si="21"/>
        <v>6295565</v>
      </c>
      <c r="K103" s="21">
        <f t="shared" si="23"/>
        <v>-3410000</v>
      </c>
      <c r="L103" s="22">
        <f t="shared" si="24"/>
        <v>112.80104570941727</v>
      </c>
      <c r="M103" s="22">
        <f t="shared" si="24"/>
        <v>133.06210312297239</v>
      </c>
      <c r="N103" s="22">
        <f>H103/E103*100</f>
        <v>2.5714285714285712</v>
      </c>
    </row>
    <row r="104" spans="1:14" s="11" customFormat="1" ht="15.75" customHeight="1">
      <c r="A104" s="39">
        <v>41020000</v>
      </c>
      <c r="B104" s="54" t="s">
        <v>110</v>
      </c>
      <c r="C104" s="21">
        <f t="shared" si="17"/>
        <v>1921200</v>
      </c>
      <c r="D104" s="21">
        <f>D105</f>
        <v>1921200</v>
      </c>
      <c r="E104" s="21"/>
      <c r="F104" s="21"/>
      <c r="G104" s="21"/>
      <c r="H104" s="21"/>
      <c r="I104" s="21">
        <f t="shared" si="11"/>
        <v>-1921200</v>
      </c>
      <c r="J104" s="21">
        <f t="shared" si="21"/>
        <v>-1921200</v>
      </c>
      <c r="K104" s="21"/>
      <c r="L104" s="22">
        <f t="shared" si="24"/>
        <v>0</v>
      </c>
      <c r="M104" s="22">
        <f t="shared" si="24"/>
        <v>0</v>
      </c>
      <c r="N104" s="22"/>
    </row>
    <row r="105" spans="1:14" s="11" customFormat="1" ht="46.5" customHeight="1">
      <c r="A105" s="38">
        <v>41020200</v>
      </c>
      <c r="B105" s="48" t="s">
        <v>87</v>
      </c>
      <c r="C105" s="23">
        <f t="shared" si="17"/>
        <v>1921200</v>
      </c>
      <c r="D105" s="23">
        <v>1921200</v>
      </c>
      <c r="E105" s="23"/>
      <c r="F105" s="21"/>
      <c r="G105" s="23"/>
      <c r="H105" s="23"/>
      <c r="I105" s="23">
        <f t="shared" si="11"/>
        <v>-1921200</v>
      </c>
      <c r="J105" s="23">
        <f t="shared" si="21"/>
        <v>-1921200</v>
      </c>
      <c r="K105" s="23"/>
      <c r="L105" s="24">
        <f t="shared" si="24"/>
        <v>0</v>
      </c>
      <c r="M105" s="24">
        <f t="shared" si="24"/>
        <v>0</v>
      </c>
      <c r="N105" s="24"/>
    </row>
    <row r="106" spans="1:14" s="11" customFormat="1" ht="15.75" customHeight="1">
      <c r="A106" s="39">
        <v>41030000</v>
      </c>
      <c r="B106" s="49" t="s">
        <v>114</v>
      </c>
      <c r="C106" s="21">
        <f t="shared" si="17"/>
        <v>20620435</v>
      </c>
      <c r="D106" s="21">
        <f>D109+D110+D111+D112</f>
        <v>17120435</v>
      </c>
      <c r="E106" s="21">
        <v>3500000</v>
      </c>
      <c r="F106" s="21">
        <f t="shared" si="18"/>
        <v>22755100</v>
      </c>
      <c r="G106" s="21">
        <f>G108+G110+G109</f>
        <v>22755100</v>
      </c>
      <c r="H106" s="21"/>
      <c r="I106" s="21">
        <f t="shared" ref="I106:J119" si="25">F106-C106</f>
        <v>2134665</v>
      </c>
      <c r="J106" s="21">
        <f t="shared" si="25"/>
        <v>5634665</v>
      </c>
      <c r="K106" s="21">
        <f>H106-E106</f>
        <v>-3500000</v>
      </c>
      <c r="L106" s="22">
        <f t="shared" si="24"/>
        <v>110.35218219208276</v>
      </c>
      <c r="M106" s="22">
        <f t="shared" si="24"/>
        <v>132.91192659532308</v>
      </c>
      <c r="N106" s="22">
        <f>H106/E106*100</f>
        <v>0</v>
      </c>
    </row>
    <row r="107" spans="1:14" s="11" customFormat="1" ht="15.75" customHeight="1">
      <c r="A107" s="38">
        <v>41030400</v>
      </c>
      <c r="B107" s="48" t="s">
        <v>98</v>
      </c>
      <c r="C107" s="23">
        <f>D107+E107</f>
        <v>3500000</v>
      </c>
      <c r="D107" s="23"/>
      <c r="E107" s="23">
        <v>3500000</v>
      </c>
      <c r="F107" s="23">
        <f>G107+H107</f>
        <v>0</v>
      </c>
      <c r="G107" s="23"/>
      <c r="H107" s="23">
        <v>0</v>
      </c>
      <c r="I107" s="23">
        <f>F107-C107</f>
        <v>-3500000</v>
      </c>
      <c r="J107" s="23"/>
      <c r="K107" s="23">
        <f>H107-E107</f>
        <v>-3500000</v>
      </c>
      <c r="L107" s="24">
        <f>F107/C107*100</f>
        <v>0</v>
      </c>
      <c r="M107" s="24"/>
      <c r="N107" s="24">
        <f>H107/E107*100</f>
        <v>0</v>
      </c>
    </row>
    <row r="108" spans="1:14" s="11" customFormat="1" ht="33" customHeight="1">
      <c r="A108" s="38">
        <v>41033200</v>
      </c>
      <c r="B108" s="48" t="s">
        <v>108</v>
      </c>
      <c r="C108" s="23">
        <f t="shared" si="17"/>
        <v>0</v>
      </c>
      <c r="D108" s="23">
        <v>0</v>
      </c>
      <c r="E108" s="23">
        <v>0</v>
      </c>
      <c r="F108" s="23">
        <f t="shared" si="18"/>
        <v>515000</v>
      </c>
      <c r="G108" s="23">
        <v>515000</v>
      </c>
      <c r="H108" s="23"/>
      <c r="I108" s="23">
        <f t="shared" si="25"/>
        <v>515000</v>
      </c>
      <c r="J108" s="23">
        <f t="shared" si="25"/>
        <v>515000</v>
      </c>
      <c r="K108" s="23"/>
      <c r="L108" s="22"/>
      <c r="M108" s="24"/>
      <c r="N108" s="24"/>
    </row>
    <row r="109" spans="1:14" s="11" customFormat="1" ht="15.75" customHeight="1">
      <c r="A109" s="31">
        <v>41033900</v>
      </c>
      <c r="B109" s="50" t="s">
        <v>88</v>
      </c>
      <c r="C109" s="23">
        <f t="shared" si="17"/>
        <v>10041000</v>
      </c>
      <c r="D109" s="26">
        <v>10041000</v>
      </c>
      <c r="E109" s="26"/>
      <c r="F109" s="23">
        <f>G109+H109</f>
        <v>16336000</v>
      </c>
      <c r="G109" s="26">
        <v>16336000</v>
      </c>
      <c r="H109" s="26"/>
      <c r="I109" s="23">
        <f t="shared" si="25"/>
        <v>6295000</v>
      </c>
      <c r="J109" s="23">
        <f t="shared" si="25"/>
        <v>6295000</v>
      </c>
      <c r="K109" s="23"/>
      <c r="L109" s="24">
        <f t="shared" si="24"/>
        <v>162.69295886863858</v>
      </c>
      <c r="M109" s="24">
        <f t="shared" si="24"/>
        <v>162.69295886863858</v>
      </c>
      <c r="N109" s="24"/>
    </row>
    <row r="110" spans="1:14" s="11" customFormat="1" ht="21" customHeight="1">
      <c r="A110" s="31">
        <v>41034200</v>
      </c>
      <c r="B110" s="50" t="s">
        <v>89</v>
      </c>
      <c r="C110" s="23">
        <f t="shared" si="17"/>
        <v>5041500</v>
      </c>
      <c r="D110" s="26">
        <v>5041500</v>
      </c>
      <c r="E110" s="26"/>
      <c r="F110" s="23">
        <f>G110+H110</f>
        <v>5904100</v>
      </c>
      <c r="G110" s="26">
        <v>5904100</v>
      </c>
      <c r="H110" s="26"/>
      <c r="I110" s="23">
        <f t="shared" si="25"/>
        <v>862600</v>
      </c>
      <c r="J110" s="23">
        <f t="shared" si="25"/>
        <v>862600</v>
      </c>
      <c r="K110" s="23"/>
      <c r="L110" s="24">
        <f t="shared" si="24"/>
        <v>117.10998710701179</v>
      </c>
      <c r="M110" s="24">
        <f t="shared" si="24"/>
        <v>117.10998710701179</v>
      </c>
      <c r="N110" s="24"/>
    </row>
    <row r="111" spans="1:14" s="11" customFormat="1" ht="35.25" customHeight="1">
      <c r="A111" s="31">
        <v>41034500</v>
      </c>
      <c r="B111" s="50" t="s">
        <v>99</v>
      </c>
      <c r="C111" s="23">
        <f t="shared" si="17"/>
        <v>101000</v>
      </c>
      <c r="D111" s="26">
        <v>101000</v>
      </c>
      <c r="E111" s="26"/>
      <c r="F111" s="23">
        <f>G111+H111</f>
        <v>0</v>
      </c>
      <c r="G111" s="26">
        <v>0</v>
      </c>
      <c r="H111" s="26"/>
      <c r="I111" s="23">
        <f t="shared" si="25"/>
        <v>-101000</v>
      </c>
      <c r="J111" s="23">
        <f t="shared" si="25"/>
        <v>-101000</v>
      </c>
      <c r="K111" s="23"/>
      <c r="L111" s="24">
        <f t="shared" si="24"/>
        <v>0</v>
      </c>
      <c r="M111" s="24">
        <f t="shared" si="24"/>
        <v>0</v>
      </c>
      <c r="N111" s="24"/>
    </row>
    <row r="112" spans="1:14" s="11" customFormat="1" ht="48.75" customHeight="1">
      <c r="A112" s="31">
        <v>41035200</v>
      </c>
      <c r="B112" s="50" t="s">
        <v>100</v>
      </c>
      <c r="C112" s="23">
        <f t="shared" si="17"/>
        <v>1936935</v>
      </c>
      <c r="D112" s="26">
        <v>1936935</v>
      </c>
      <c r="E112" s="26"/>
      <c r="F112" s="23"/>
      <c r="G112" s="26"/>
      <c r="H112" s="26"/>
      <c r="I112" s="23">
        <f t="shared" si="25"/>
        <v>-1936935</v>
      </c>
      <c r="J112" s="23">
        <f t="shared" si="25"/>
        <v>-1936935</v>
      </c>
      <c r="K112" s="23"/>
      <c r="L112" s="24">
        <f t="shared" si="24"/>
        <v>0</v>
      </c>
      <c r="M112" s="24">
        <f t="shared" si="24"/>
        <v>0</v>
      </c>
      <c r="N112" s="24"/>
    </row>
    <row r="113" spans="1:22" s="11" customFormat="1" ht="25.5" customHeight="1">
      <c r="A113" s="27">
        <v>41040000</v>
      </c>
      <c r="B113" s="51" t="s">
        <v>90</v>
      </c>
      <c r="C113" s="21"/>
      <c r="D113" s="21"/>
      <c r="E113" s="21"/>
      <c r="F113" s="21">
        <f t="shared" ref="F113:F118" si="26">G113+H113</f>
        <v>2456700</v>
      </c>
      <c r="G113" s="21">
        <f>G114</f>
        <v>2456700</v>
      </c>
      <c r="H113" s="21"/>
      <c r="I113" s="21">
        <f t="shared" si="25"/>
        <v>2456700</v>
      </c>
      <c r="J113" s="21">
        <f t="shared" si="25"/>
        <v>2456700</v>
      </c>
      <c r="K113" s="21"/>
      <c r="L113" s="22"/>
      <c r="M113" s="22"/>
      <c r="N113" s="22"/>
      <c r="S113" s="14"/>
      <c r="T113" s="14"/>
      <c r="U113" s="14"/>
      <c r="V113" s="14"/>
    </row>
    <row r="114" spans="1:22" s="11" customFormat="1" ht="52.5" customHeight="1">
      <c r="A114" s="10">
        <v>41040200</v>
      </c>
      <c r="B114" s="52" t="s">
        <v>91</v>
      </c>
      <c r="C114" s="23"/>
      <c r="D114" s="23"/>
      <c r="E114" s="23"/>
      <c r="F114" s="23">
        <f t="shared" si="26"/>
        <v>2456700</v>
      </c>
      <c r="G114" s="23">
        <v>2456700</v>
      </c>
      <c r="H114" s="23"/>
      <c r="I114" s="23">
        <f t="shared" si="25"/>
        <v>2456700</v>
      </c>
      <c r="J114" s="23">
        <f t="shared" si="25"/>
        <v>2456700</v>
      </c>
      <c r="K114" s="23"/>
      <c r="L114" s="24"/>
      <c r="M114" s="24"/>
      <c r="N114" s="24"/>
      <c r="S114" s="14"/>
      <c r="T114" s="14"/>
      <c r="U114" s="14"/>
      <c r="V114" s="14"/>
    </row>
    <row r="115" spans="1:22" s="11" customFormat="1" ht="26.25" customHeight="1">
      <c r="A115" s="27">
        <v>41050000</v>
      </c>
      <c r="B115" s="53" t="s">
        <v>101</v>
      </c>
      <c r="C115" s="21"/>
      <c r="D115" s="21"/>
      <c r="E115" s="21"/>
      <c r="F115" s="21">
        <f t="shared" si="26"/>
        <v>215400</v>
      </c>
      <c r="G115" s="21">
        <f>G116+G117</f>
        <v>125400</v>
      </c>
      <c r="H115" s="21">
        <f>H116</f>
        <v>90000</v>
      </c>
      <c r="I115" s="21">
        <f t="shared" si="25"/>
        <v>215400</v>
      </c>
      <c r="J115" s="21">
        <f t="shared" si="25"/>
        <v>125400</v>
      </c>
      <c r="K115" s="21">
        <f>H115-E115</f>
        <v>90000</v>
      </c>
      <c r="L115" s="22"/>
      <c r="M115" s="22"/>
      <c r="N115" s="22"/>
      <c r="S115" s="14"/>
      <c r="T115" s="14"/>
      <c r="U115" s="14"/>
      <c r="V115" s="14"/>
    </row>
    <row r="116" spans="1:22" s="11" customFormat="1" ht="39" customHeight="1">
      <c r="A116" s="10">
        <v>41051100</v>
      </c>
      <c r="B116" s="52" t="s">
        <v>102</v>
      </c>
      <c r="C116" s="23"/>
      <c r="D116" s="23"/>
      <c r="E116" s="23"/>
      <c r="F116" s="23">
        <f t="shared" si="26"/>
        <v>141000</v>
      </c>
      <c r="G116" s="23">
        <v>51000</v>
      </c>
      <c r="H116" s="23">
        <v>90000</v>
      </c>
      <c r="I116" s="23">
        <f t="shared" si="25"/>
        <v>141000</v>
      </c>
      <c r="J116" s="23">
        <f t="shared" si="25"/>
        <v>51000</v>
      </c>
      <c r="K116" s="23">
        <f>H116-E116</f>
        <v>90000</v>
      </c>
      <c r="L116" s="24"/>
      <c r="M116" s="24"/>
      <c r="N116" s="24"/>
      <c r="S116" s="14"/>
      <c r="T116" s="14"/>
      <c r="U116" s="14"/>
      <c r="V116" s="14"/>
    </row>
    <row r="117" spans="1:22" s="11" customFormat="1" ht="48" customHeight="1">
      <c r="A117" s="10">
        <v>41051200</v>
      </c>
      <c r="B117" s="52" t="s">
        <v>109</v>
      </c>
      <c r="C117" s="23"/>
      <c r="D117" s="23"/>
      <c r="E117" s="23"/>
      <c r="F117" s="23">
        <f t="shared" si="26"/>
        <v>74400</v>
      </c>
      <c r="G117" s="23">
        <v>74400</v>
      </c>
      <c r="H117" s="23"/>
      <c r="I117" s="23">
        <f t="shared" si="25"/>
        <v>74400</v>
      </c>
      <c r="J117" s="23">
        <f t="shared" si="25"/>
        <v>74400</v>
      </c>
      <c r="K117" s="23"/>
      <c r="L117" s="24"/>
      <c r="M117" s="24"/>
      <c r="N117" s="24"/>
      <c r="S117" s="14"/>
      <c r="T117" s="14"/>
      <c r="U117" s="14"/>
      <c r="V117" s="14"/>
    </row>
    <row r="118" spans="1:22" s="11" customFormat="1" ht="33.75" customHeight="1">
      <c r="A118" s="62" t="s">
        <v>104</v>
      </c>
      <c r="B118" s="62"/>
      <c r="C118" s="21">
        <f t="shared" si="17"/>
        <v>26592077.829999998</v>
      </c>
      <c r="D118" s="21">
        <f>D101</f>
        <v>25866031.93</v>
      </c>
      <c r="E118" s="21">
        <f>E101-E92</f>
        <v>726045.90000000014</v>
      </c>
      <c r="F118" s="21">
        <f t="shared" si="26"/>
        <v>31527019.809999999</v>
      </c>
      <c r="G118" s="21">
        <f>G101</f>
        <v>30818513.5</v>
      </c>
      <c r="H118" s="21">
        <f>H101-H92</f>
        <v>708506.31</v>
      </c>
      <c r="I118" s="21">
        <f t="shared" si="25"/>
        <v>4934941.9800000004</v>
      </c>
      <c r="J118" s="21">
        <f t="shared" si="25"/>
        <v>4952481.57</v>
      </c>
      <c r="K118" s="21">
        <f>H118-E118</f>
        <v>-17539.590000000084</v>
      </c>
      <c r="L118" s="22">
        <f t="shared" ref="L118:N119" si="27">F118/C118*100</f>
        <v>118.55794049471614</v>
      </c>
      <c r="M118" s="22">
        <f t="shared" si="27"/>
        <v>119.14666147247735</v>
      </c>
      <c r="N118" s="22">
        <f t="shared" si="27"/>
        <v>97.584231244884094</v>
      </c>
      <c r="S118" s="14"/>
      <c r="T118" s="14"/>
      <c r="U118" s="14"/>
      <c r="V118" s="14"/>
    </row>
    <row r="119" spans="1:22" s="11" customFormat="1" ht="20.25" customHeight="1">
      <c r="A119" s="63" t="s">
        <v>84</v>
      </c>
      <c r="B119" s="63"/>
      <c r="C119" s="21">
        <f t="shared" si="17"/>
        <v>49306110.630000003</v>
      </c>
      <c r="D119" s="21">
        <f>D101+D102</f>
        <v>44907666.93</v>
      </c>
      <c r="E119" s="21">
        <f>E101+E102</f>
        <v>4398443.7</v>
      </c>
      <c r="F119" s="21">
        <f>F101+F102</f>
        <v>56985758.920000002</v>
      </c>
      <c r="G119" s="21">
        <f>G101+G102</f>
        <v>56155713.5</v>
      </c>
      <c r="H119" s="21">
        <f>H101+H102</f>
        <v>830045.42</v>
      </c>
      <c r="I119" s="21">
        <f t="shared" si="25"/>
        <v>7679648.2899999991</v>
      </c>
      <c r="J119" s="21">
        <f t="shared" si="25"/>
        <v>11248046.57</v>
      </c>
      <c r="K119" s="21">
        <f>H119-E119</f>
        <v>-3568398.2800000003</v>
      </c>
      <c r="L119" s="22">
        <f t="shared" si="27"/>
        <v>115.57544935480546</v>
      </c>
      <c r="M119" s="22">
        <f t="shared" si="27"/>
        <v>125.04705173736355</v>
      </c>
      <c r="N119" s="22">
        <f t="shared" si="27"/>
        <v>18.871343516344201</v>
      </c>
      <c r="S119" s="14"/>
      <c r="T119" s="14"/>
      <c r="U119" s="14"/>
      <c r="V119" s="14"/>
    </row>
    <row r="121" spans="1:22" ht="20.25" customHeight="1">
      <c r="D121" s="15"/>
    </row>
    <row r="123" spans="1:22" ht="20.25" customHeight="1">
      <c r="C123" s="15"/>
    </row>
  </sheetData>
  <sheetProtection selectLockedCells="1" selectUnlockedCells="1"/>
  <mergeCells count="28">
    <mergeCell ref="J1:O1"/>
    <mergeCell ref="M9:M11"/>
    <mergeCell ref="N9:N11"/>
    <mergeCell ref="A118:B118"/>
    <mergeCell ref="A119:B119"/>
    <mergeCell ref="I8:I11"/>
    <mergeCell ref="J8:K8"/>
    <mergeCell ref="L8:L11"/>
    <mergeCell ref="M8:N8"/>
    <mergeCell ref="D9:D11"/>
    <mergeCell ref="O4:R4"/>
    <mergeCell ref="A5:R5"/>
    <mergeCell ref="G9:G11"/>
    <mergeCell ref="H9:H11"/>
    <mergeCell ref="J9:J11"/>
    <mergeCell ref="K9:K11"/>
    <mergeCell ref="A7:A11"/>
    <mergeCell ref="B6:M6"/>
    <mergeCell ref="L7:N7"/>
    <mergeCell ref="I7:K7"/>
    <mergeCell ref="C8:C11"/>
    <mergeCell ref="D8:E8"/>
    <mergeCell ref="F8:F11"/>
    <mergeCell ref="G8:H8"/>
    <mergeCell ref="B7:B11"/>
    <mergeCell ref="C7:E7"/>
    <mergeCell ref="F7:H7"/>
    <mergeCell ref="E9:E11"/>
  </mergeCells>
  <pageMargins left="0" right="0" top="0" bottom="0" header="0.51181102362204722" footer="0.51181102362204722"/>
  <pageSetup paperSize="9" scale="60" firstPageNumber="0" orientation="landscape" horizontalDpi="300" verticalDpi="300" r:id="rId1"/>
  <headerFooter alignWithMargins="0"/>
  <ignoredErrors>
    <ignoredError sqref="F101 D103 F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Доходи</vt:lpstr>
      <vt:lpstr>Доходи!Заголовки_для_печати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2018-08-01T06:44:47Z</cp:lastPrinted>
  <dcterms:created xsi:type="dcterms:W3CDTF">2018-08-08T13:33:55Z</dcterms:created>
  <dcterms:modified xsi:type="dcterms:W3CDTF">2018-08-08T13:34:06Z</dcterms:modified>
</cp:coreProperties>
</file>